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Приложение к ПФХД" sheetId="1" r:id="rId1"/>
    <sheet name="11.01.2021" sheetId="2" r:id="rId2"/>
    <sheet name="01.02.2021" sheetId="3" r:id="rId3"/>
    <sheet name="08.02.2021" sheetId="4" r:id="rId4"/>
  </sheets>
  <definedNames/>
  <calcPr fullCalcOnLoad="1"/>
</workbook>
</file>

<file path=xl/sharedStrings.xml><?xml version="1.0" encoding="utf-8"?>
<sst xmlns="http://schemas.openxmlformats.org/spreadsheetml/2006/main" count="1932" uniqueCount="390">
  <si>
    <t>Наименование показателя</t>
  </si>
  <si>
    <t>Код строки</t>
  </si>
  <si>
    <t xml:space="preserve"> г.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</si>
  <si>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</si>
  <si>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</si>
  <si>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</si>
  <si>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</si>
  <si>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</si>
  <si>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</si>
  <si>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</si>
  <si>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</si>
  <si>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</si>
  <si>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</si>
  <si>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</si>
  <si>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</si>
  <si>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</si>
  <si>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</si>
  <si>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</si>
  <si>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</si>
  <si>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</si>
  <si>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</si>
  <si>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</si>
  <si>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</si>
  <si>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</si>
  <si>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</si>
  <si>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</si>
  <si>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</si>
  <si>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</si>
  <si>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</si>
  <si>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</si>
  <si>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</si>
  <si>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</si>
  <si>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</si>
  <si>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</si>
  <si>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</si>
  <si>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</si>
  <si>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</si>
  <si>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</si>
  <si>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</si>
  <si>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</si>
  <si>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</si>
  <si>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</si>
  <si>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</si>
  <si>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</si>
  <si>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</si>
  <si>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</si>
  <si>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</si>
  <si>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</si>
  <si>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</si>
  <si>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</si>
  <si>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</si>
  <si>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</si>
  <si>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</si>
  <si>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</si>
  <si>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</si>
  <si>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</si>
  <si>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</si>
  <si>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</si>
  <si>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</si>
  <si>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</si>
  <si>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</si>
  <si>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</si>
  <si>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</si>
  <si>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</si>
  <si>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</si>
  <si>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</si>
  <si>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</si>
  <si>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</si>
  <si>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2120</t>
  </si>
  <si>
    <t>112</t>
  </si>
  <si>
    <t>2130</t>
  </si>
  <si>
    <t>113</t>
  </si>
  <si>
    <t>2140</t>
  </si>
  <si>
    <t>119</t>
  </si>
  <si>
    <t>2150</t>
  </si>
  <si>
    <t>131</t>
  </si>
  <si>
    <t>2160</t>
  </si>
  <si>
    <t>134</t>
  </si>
  <si>
    <t>2170</t>
  </si>
  <si>
    <t>139</t>
  </si>
  <si>
    <t>в том числе:
на оплату труда стажеров</t>
  </si>
  <si>
    <t>2200</t>
  </si>
  <si>
    <t>300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</si>
  <si>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</si>
  <si>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</si>
  <si>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</si>
  <si>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2220</t>
  </si>
  <si>
    <t>340</t>
  </si>
  <si>
    <t>2230</t>
  </si>
  <si>
    <t>350</t>
  </si>
  <si>
    <t>2240</t>
  </si>
  <si>
    <t>360</t>
  </si>
  <si>
    <t>2300</t>
  </si>
  <si>
    <t>850</t>
  </si>
  <si>
    <t>из них:
налог на имущество организаций и земельный налог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</si>
  <si>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</si>
  <si>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</si>
  <si>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</si>
  <si>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</si>
  <si>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</si>
  <si>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</si>
  <si>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</si>
  <si>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</si>
  <si>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</si>
  <si>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</si>
  <si>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</si>
  <si>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831</t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</si>
  <si>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</si>
  <si>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</si>
  <si>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</si>
  <si>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</si>
  <si>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</si>
  <si>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</si>
  <si>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</si>
  <si>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</si>
  <si>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</si>
  <si>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</si>
  <si>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</si>
  <si>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</si>
  <si>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</si>
  <si>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</si>
  <si>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</si>
  <si>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</si>
  <si>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</si>
  <si>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</si>
  <si>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</si>
  <si>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</si>
  <si>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</si>
  <si>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</si>
  <si>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</si>
  <si>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</si>
  <si>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</si>
  <si>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</si>
  <si>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133</t>
  </si>
  <si>
    <t>2180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</si>
  <si>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</si>
  <si>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</si>
  <si>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</si>
  <si>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</si>
  <si>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</si>
  <si>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</si>
  <si>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</si>
  <si>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</si>
  <si>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</si>
  <si>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год</t>
  </si>
  <si>
    <t>Дополнительная классификация</t>
  </si>
  <si>
    <t>на 2021 год</t>
  </si>
  <si>
    <t>на 2022 год</t>
  </si>
  <si>
    <t>текущий финансовый год- всего</t>
  </si>
  <si>
    <t>субсидия на финансовое обеспечение выполнения государственного(муницпального) задания</t>
  </si>
  <si>
    <t>субсидии, предосталяемые в сообветствии с абзацем вторым пункта 1 статьи 78.1 Бюджетного Кодекса Российиской Федерации</t>
  </si>
  <si>
    <t>9</t>
  </si>
  <si>
    <t>10</t>
  </si>
  <si>
    <t>11</t>
  </si>
  <si>
    <t>12</t>
  </si>
  <si>
    <t>социальные пособия и компенсации персоналу в денежной форме</t>
  </si>
  <si>
    <t>266</t>
  </si>
  <si>
    <t>226</t>
  </si>
  <si>
    <t>прочие работы, услуги</t>
  </si>
  <si>
    <t>213</t>
  </si>
  <si>
    <t>начисления на выплаты по оплате труда</t>
  </si>
  <si>
    <t>заработная плата</t>
  </si>
  <si>
    <t>211</t>
  </si>
  <si>
    <t>в том числе:
Расходы на выплаты персоналу, всего</t>
  </si>
  <si>
    <t xml:space="preserve">        Социальные и иные выплаты населению, всего</t>
  </si>
  <si>
    <t xml:space="preserve">       Иные выплаты, за исключением фонда оплаты труда учреждения, для выполнения отдельных полномочий</t>
  </si>
  <si>
    <t xml:space="preserve">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</si>
  <si>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Денежное довольствие военнослужащих и сотрудников, имеющих специальные звания</t>
  </si>
  <si>
    <t xml:space="preserve">       Расходы на выплаты военнослужащим и сотрудникам, имеющим специальные звания, зависящие от размера денежного довольствия</t>
  </si>
  <si>
    <t xml:space="preserve">       Иные выплаты военнослужащим и сотрудникам, имеющим специальные звания</t>
  </si>
  <si>
    <t xml:space="preserve">       Страховые взносы на обязательное социальное страхование в части выплат персоналу, подлежащих обложению страховыми взносами</t>
  </si>
  <si>
    <t xml:space="preserve">        в том числе:
         социальные выплаты гражданам, кроме публичных нормативных социальных выплат</t>
  </si>
  <si>
    <t xml:space="preserve">          Выплата стипендий, осуществление иных расходов на социальную поддержку обучающихся за счет средств стипендиального фонда</t>
  </si>
  <si>
    <t xml:space="preserve">           На премирование физических лиц за достижения в области культуры, искусства, бразования, науки и техники, а также на предоставление грантов с целью поддержки проектов в области науки, культуры и искусства</t>
  </si>
  <si>
    <t xml:space="preserve">           Иные выплаты населению</t>
  </si>
  <si>
    <t xml:space="preserve">           Уплата налогов, сборов и иных платежей, всего</t>
  </si>
  <si>
    <t>291</t>
  </si>
  <si>
    <t>292</t>
  </si>
  <si>
    <t>Безвозмездные перечисления организациям и физическим лицам, всего</t>
  </si>
  <si>
    <t xml:space="preserve">    транспортные услуги</t>
  </si>
  <si>
    <t xml:space="preserve">    коммунальные услуги</t>
  </si>
  <si>
    <t xml:space="preserve">    работы, услуги по содержанию имущества</t>
  </si>
  <si>
    <t>221</t>
  </si>
  <si>
    <t>222</t>
  </si>
  <si>
    <t>223</t>
  </si>
  <si>
    <t>225</t>
  </si>
  <si>
    <t>228</t>
  </si>
  <si>
    <t xml:space="preserve">    услуги, работы для целей капитальных вложений</t>
  </si>
  <si>
    <t xml:space="preserve">    страхование</t>
  </si>
  <si>
    <t>227</t>
  </si>
  <si>
    <t xml:space="preserve">    увеличение стоимости основных средств</t>
  </si>
  <si>
    <t>310</t>
  </si>
  <si>
    <t xml:space="preserve">    увеличение стоимости лекарственных препаратов и материалов, применяемых в медицинских целях</t>
  </si>
  <si>
    <t>341</t>
  </si>
  <si>
    <t>343</t>
  </si>
  <si>
    <t xml:space="preserve">    увеличение стоимости горюче-смазочных материалов</t>
  </si>
  <si>
    <t xml:space="preserve">    увеличение стоимости строительных материалов</t>
  </si>
  <si>
    <t>344</t>
  </si>
  <si>
    <t xml:space="preserve">    увеличение стоимости мягкого инвентаря</t>
  </si>
  <si>
    <t xml:space="preserve">    увеличение стоимости прочих оборотных запасов (материалов)</t>
  </si>
  <si>
    <t>346</t>
  </si>
  <si>
    <t>345</t>
  </si>
  <si>
    <t xml:space="preserve">    увеличение стоимости прочих материальных запасов однократного применения</t>
  </si>
  <si>
    <t>349</t>
  </si>
  <si>
    <t>212</t>
  </si>
  <si>
    <t>прочие несоциальные выплаты персоналу в денежной форме</t>
  </si>
  <si>
    <t>224</t>
  </si>
  <si>
    <t>342</t>
  </si>
  <si>
    <t xml:space="preserve">    увеличение стоимости продуктов питания</t>
  </si>
  <si>
    <t>293</t>
  </si>
  <si>
    <t>295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</si>
  <si>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</si>
  <si>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</si>
  <si>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</si>
  <si>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</si>
  <si>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Прочие выплаты (кроме выплат на закупку товаров, работ, услуг)</t>
  </si>
  <si>
    <t>Администрация Городского округа Верхняя Тура</t>
  </si>
  <si>
    <t>доходы от оказания платных услуг (работ) и компенсации затрат-всего</t>
  </si>
  <si>
    <t xml:space="preserve">    арендная плата за пользование имуществом (за исключением земельных участков и других обособленных природных объектов)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</si>
  <si>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учреждение-всего</t>
  </si>
  <si>
    <t>901</t>
  </si>
  <si>
    <t>901.0000.0000000000</t>
  </si>
  <si>
    <t>возврат заемных средств</t>
  </si>
  <si>
    <t>4020</t>
  </si>
  <si>
    <t>иные выплаты текущего характера физическим лицам</t>
  </si>
  <si>
    <t>296</t>
  </si>
  <si>
    <t>21</t>
  </si>
  <si>
    <t>обслуживание долговых обязательств учреждения</t>
  </si>
  <si>
    <t>233</t>
  </si>
  <si>
    <t>264</t>
  </si>
  <si>
    <t>План финансово-хозяйственной деятельности на 2021 год</t>
  </si>
  <si>
    <t>(на 2021 го и плановый период 2022 и 2023 годов)</t>
  </si>
  <si>
    <t>901.0000.0000000000.112</t>
  </si>
  <si>
    <t>901.0000.0000000000321</t>
  </si>
  <si>
    <t>901.0000.0000000000.852</t>
  </si>
  <si>
    <t>901.0000.0000000000.853</t>
  </si>
  <si>
    <t>901.0000.0000000000.243</t>
  </si>
  <si>
    <t xml:space="preserve">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</si>
  <si>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352</t>
  </si>
  <si>
    <t>347</t>
  </si>
  <si>
    <t xml:space="preserve">   увеличение стоимости материальных запасов для целей капитальных вложений</t>
  </si>
  <si>
    <t>января</t>
  </si>
  <si>
    <t>668101001</t>
  </si>
  <si>
    <t>закупка энергетических ресурсов, всего</t>
  </si>
  <si>
    <t>247</t>
  </si>
  <si>
    <t xml:space="preserve">коммунальные услуги </t>
  </si>
  <si>
    <t>2660</t>
  </si>
  <si>
    <t>2661</t>
  </si>
  <si>
    <t>2662</t>
  </si>
  <si>
    <t>№
пункта,
подпункта</t>
  </si>
  <si>
    <t>Коды
строк</t>
  </si>
  <si>
    <t>Год
начала закупки</t>
  </si>
  <si>
    <t>на 20</t>
  </si>
  <si>
    <t>(текущий финансовый год)</t>
  </si>
  <si>
    <t>(первый год планового периода)</t>
  </si>
  <si>
    <t>(второй год планового периода)</t>
  </si>
  <si>
    <t>260000</t>
  </si>
  <si>
    <t>1.1.</t>
  </si>
  <si>
    <t>261000</t>
  </si>
  <si>
    <t>1.2.</t>
  </si>
  <si>
    <t>262000</t>
  </si>
  <si>
    <t>1.3.</t>
  </si>
  <si>
    <t>263000</t>
  </si>
  <si>
    <t>1.3.1.</t>
  </si>
  <si>
    <t>в том числе:
в соответствии с Федеральным законом № 44-ФЗ, всего</t>
  </si>
  <si>
    <t>263100</t>
  </si>
  <si>
    <t>1.3.2.</t>
  </si>
  <si>
    <t>в соответствии с Федеральным законом № 223-ФЗ</t>
  </si>
  <si>
    <t>263200</t>
  </si>
  <si>
    <t>1.4.</t>
  </si>
  <si>
    <t>264000</t>
  </si>
  <si>
    <t>1.4.1.</t>
  </si>
  <si>
    <t>в том числе:
за счет субсидий, предоставляемых на финансовое обеспечение выполнения государственного задания, всего</t>
  </si>
  <si>
    <t>264100</t>
  </si>
  <si>
    <t>1.4.1.1.</t>
  </si>
  <si>
    <t>в том числе:
в соответствии с Федеральным законом № 44-ФЗ</t>
  </si>
  <si>
    <t>264110</t>
  </si>
  <si>
    <t>1.4.1.2.</t>
  </si>
  <si>
    <t>264120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</si>
  <si>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</si>
  <si>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всего</t>
  </si>
  <si>
    <t>264200</t>
  </si>
  <si>
    <t>1.4.2.1.</t>
  </si>
  <si>
    <t>264210</t>
  </si>
  <si>
    <t>1.4.2.2.</t>
  </si>
  <si>
    <t>264220</t>
  </si>
  <si>
    <t>1.4.3.</t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</si>
  <si>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</si>
  <si>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</si>
  <si>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</si>
  <si>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</si>
  <si>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</si>
  <si>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</si>
  <si>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</si>
  <si>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</si>
  <si>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</si>
  <si>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</si>
  <si>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</si>
  <si>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</si>
  <si>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</si>
  <si>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</si>
  <si>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</si>
  <si>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</si>
  <si>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265000</t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</si>
  <si>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</si>
  <si>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</si>
  <si>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</si>
  <si>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 году в соответствии
с Федеральным законом № 223-ФЗ, по соответствующему году закупки</t>
  </si>
  <si>
    <t>266000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</si>
  <si>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</si>
  <si>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</si>
  <si>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</si>
  <si>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</si>
  <si>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</si>
  <si>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</si>
  <si>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t>(Ф.И.О.)</t>
  </si>
  <si>
    <t>Муниципальное бюджетное учреждение культуры "Центральная городская библиотека им.Ф.Ф.Павленкова"</t>
  </si>
  <si>
    <t>Директор</t>
  </si>
  <si>
    <t>Полуянова Е.В.</t>
  </si>
  <si>
    <t>поступления от оказания услуг (выполнения работ) на платной основе и от иной приносящей доход деятельности</t>
  </si>
  <si>
    <t xml:space="preserve">прочие поступления, всего </t>
  </si>
  <si>
    <t xml:space="preserve">Расходы на закупку товаров, работ, услуг, всего </t>
  </si>
  <si>
    <t xml:space="preserve">  услуги связи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</si>
  <si>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</si>
  <si>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</si>
  <si>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</si>
  <si>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</si>
  <si>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</si>
  <si>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Раздел 2. Сведения по выплатам на закупку товаров, работ, услуг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</si>
  <si>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</si>
  <si>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всего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</si>
  <si>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всего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</si>
  <si>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</si>
  <si>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</si>
  <si>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
с Федеральным законом № 44-ФЗ, по соответствующему году закупки, всего </t>
  </si>
  <si>
    <t>Перевалова Р.Р.</t>
  </si>
  <si>
    <t>8 343 442 82 90 (доб.115)</t>
  </si>
  <si>
    <t>экономист</t>
  </si>
  <si>
    <t>22</t>
  </si>
  <si>
    <t>23</t>
  </si>
  <si>
    <t>на 2023 год</t>
  </si>
  <si>
    <t>Код по бюджетной классификации Российской Федерации</t>
  </si>
  <si>
    <t xml:space="preserve">Уникальный 
код </t>
  </si>
  <si>
    <t>(наименование бюджетного учреждения)</t>
  </si>
  <si>
    <t>Приложение к ПФХД</t>
  </si>
  <si>
    <t>Код раздела, подраздела</t>
  </si>
  <si>
    <t>Вид расхода</t>
  </si>
  <si>
    <t>КОСГУ</t>
  </si>
  <si>
    <t>Предпринимательская  и иная приносящая доход деятельность</t>
  </si>
  <si>
    <t>Субсидия на выполнение муниципального задания</t>
  </si>
  <si>
    <t>Целевые субсидии</t>
  </si>
  <si>
    <t>Всего</t>
  </si>
  <si>
    <t>Итого</t>
  </si>
  <si>
    <t>остаток на 01.01.2021.</t>
  </si>
  <si>
    <t xml:space="preserve"> 2021 год</t>
  </si>
  <si>
    <t>2021 год</t>
  </si>
  <si>
    <t>Доходы</t>
  </si>
  <si>
    <t>остаток на л\с</t>
  </si>
  <si>
    <t>остаток в кассе</t>
  </si>
  <si>
    <t>Расходы</t>
  </si>
  <si>
    <t>Отклонение</t>
  </si>
  <si>
    <t>0810488040</t>
  </si>
  <si>
    <t>901.0801.0000000000</t>
  </si>
  <si>
    <t>1. Оказание услуг по ксерокопированию документов</t>
  </si>
  <si>
    <t>2. Проведение мероприятий для детского городского лагеря</t>
  </si>
  <si>
    <t>3. Чевствование меценатов</t>
  </si>
  <si>
    <t>Целевые субсидии на обеспечение мероприятий по укреплению и развитию материально-технической базы</t>
  </si>
  <si>
    <t>субсидии на финансовое обеспечение выполнения государственного (муниципального) задания</t>
  </si>
  <si>
    <t>901.0801.0000000000.111</t>
  </si>
  <si>
    <t>901.0801.0000000000.119</t>
  </si>
  <si>
    <t>901.0801.0000000000.851</t>
  </si>
  <si>
    <t>901.0801.0000000000.244</t>
  </si>
  <si>
    <t>901.08010000000000.244</t>
  </si>
  <si>
    <t>901.0801.0000000000.247</t>
  </si>
  <si>
    <t xml:space="preserve">из них:
</t>
  </si>
  <si>
    <r>
      <t xml:space="preserve">Код по бюджетной классификации Российской Федерации </t>
    </r>
    <r>
      <rPr>
        <vertAlign val="superscript"/>
        <sz val="11"/>
        <rFont val="Liberation Serif"/>
        <family val="1"/>
      </rPr>
      <t>3</t>
    </r>
  </si>
  <si>
    <r>
      <t xml:space="preserve">Аналитический код </t>
    </r>
    <r>
      <rPr>
        <vertAlign val="superscript"/>
        <sz val="11"/>
        <rFont val="Liberation Serif"/>
        <family val="1"/>
      </rPr>
      <t>4</t>
    </r>
  </si>
  <si>
    <r>
      <t xml:space="preserve">Остаток средств на начало текущего финансового года </t>
    </r>
    <r>
      <rPr>
        <vertAlign val="superscript"/>
        <sz val="11"/>
        <rFont val="Liberation Serif"/>
        <family val="1"/>
      </rPr>
      <t>5</t>
    </r>
  </si>
  <si>
    <r>
      <t xml:space="preserve">Остаток средств на конец текущего финансового года </t>
    </r>
    <r>
      <rPr>
        <vertAlign val="superscript"/>
        <sz val="11"/>
        <rFont val="Liberation Serif"/>
        <family val="1"/>
      </rPr>
      <t>5</t>
    </r>
  </si>
  <si>
    <r>
      <rPr>
        <sz val="11"/>
        <rFont val="Liberation Serif"/>
        <family val="1"/>
      </rPr>
      <t>в том числе:</t>
    </r>
    <r>
      <rPr>
        <b/>
        <sz val="11"/>
        <rFont val="Liberation Serif"/>
        <family val="1"/>
      </rPr>
      <t xml:space="preserve">
Фонд оплаты труда учреждений</t>
    </r>
  </si>
  <si>
    <r>
      <rPr>
        <sz val="11"/>
        <rFont val="Liberation Serif"/>
        <family val="1"/>
      </rPr>
      <t>из них:</t>
    </r>
    <r>
      <rPr>
        <b/>
        <sz val="11"/>
        <rFont val="Liberation Serif"/>
        <family val="1"/>
      </rPr>
      <t xml:space="preserve">
гранты, предоставляемые бюджетным учреждениям</t>
    </r>
  </si>
  <si>
    <r>
      <rPr>
        <sz val="11"/>
        <rFont val="Liberation Serif"/>
        <family val="1"/>
      </rPr>
      <t>в том числе:</t>
    </r>
    <r>
      <rPr>
        <b/>
        <sz val="11"/>
        <rFont val="Liberation Serif"/>
        <family val="1"/>
      </rPr>
      <t xml:space="preserve">
закупку научно-исследовательских и опытно-конструкторских работ</t>
    </r>
  </si>
  <si>
    <r>
      <t xml:space="preserve">Выплаты на закупку товаров, работ, услуг, всего </t>
    </r>
    <r>
      <rPr>
        <b/>
        <vertAlign val="superscript"/>
        <sz val="11"/>
        <rFont val="Liberation Serif"/>
        <family val="1"/>
      </rPr>
      <t>14</t>
    </r>
  </si>
  <si>
    <r>
      <t>в том числе:
по контрактам (договорам), заключенным до начала текущего финансового года без применения 
норм Федерального закона от 5 апреля 2013 г. № 44-ФЗ "О контрактной системе в сфере закупок 
товаров, работ, услуг для обеспечения государственных и муниципальных нужд" (Собрание 
законодательства Российской Федерации, 2013, № 14, ст. 1652; 2020, № 24, ст. 3754) (далее - 
Федеральный закон № 44-ФЗ) и Федерального закона от 18 июля 2011 г. № 223-ФЗ "О закупках 
товаров, работ, услуг отдельными видами юридических лиц" (Собрание законодательства 
Российской Федерации, 2011, № 30, ст. 4571; 2020, № 17, ст. 2702) (далее - Федеральный закон 
№ 223-ФЗ)</t>
    </r>
    <r>
      <rPr>
        <vertAlign val="superscript"/>
        <sz val="11"/>
        <rFont val="Liberation Serif"/>
        <family val="1"/>
      </rPr>
      <t>15</t>
    </r>
  </si>
  <si>
    <t>12.01.2021</t>
  </si>
  <si>
    <t>901.0801</t>
  </si>
  <si>
    <t>6620010909</t>
  </si>
  <si>
    <t>февраля</t>
  </si>
  <si>
    <t>01</t>
  </si>
  <si>
    <t>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</si>
</sst>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_(* #,##0.00_);_(* \(#,##0.00\);_(* &quot;-&quot;??_);_(@_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1"/>
      <name val="Liberation Serif"/>
      <family val="1"/>
    </font>
    <font>
      <sz val="8"/>
      <name val="Liberation Serif"/>
      <family val="1"/>
    </font>
    <font>
      <b/>
      <sz val="11"/>
      <name val="Liberation Serif"/>
      <family val="1"/>
    </font>
    <font>
      <vertAlign val="superscript"/>
      <sz val="11"/>
      <name val="Liberation Serif"/>
      <family val="1"/>
    </font>
    <font>
      <b/>
      <vertAlign val="superscript"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71" fontId="7" fillId="0" borderId="11" xfId="60" applyFont="1" applyFill="1" applyBorder="1" applyAlignment="1">
      <alignment horizontal="center"/>
    </xf>
    <xf numFmtId="171" fontId="7" fillId="0" borderId="12" xfId="60" applyFont="1" applyFill="1" applyBorder="1" applyAlignment="1">
      <alignment horizontal="center"/>
    </xf>
    <xf numFmtId="171" fontId="5" fillId="0" borderId="12" xfId="6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171" fontId="7" fillId="0" borderId="13" xfId="6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71" fontId="7" fillId="0" borderId="14" xfId="6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171" fontId="7" fillId="0" borderId="11" xfId="6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3" fontId="3" fillId="0" borderId="11" xfId="60" applyNumberFormat="1" applyFont="1" applyFill="1" applyBorder="1" applyAlignment="1">
      <alignment horizontal="center" vertical="center"/>
    </xf>
    <xf numFmtId="173" fontId="3" fillId="0" borderId="11" xfId="60" applyNumberFormat="1" applyFont="1" applyFill="1" applyBorder="1" applyAlignment="1">
      <alignment horizontal="center"/>
    </xf>
    <xf numFmtId="173" fontId="3" fillId="0" borderId="11" xfId="60" applyNumberFormat="1" applyFont="1" applyFill="1" applyBorder="1" applyAlignment="1">
      <alignment/>
    </xf>
    <xf numFmtId="173" fontId="3" fillId="0" borderId="13" xfId="60" applyNumberFormat="1" applyFont="1" applyFill="1" applyBorder="1" applyAlignment="1">
      <alignment horizontal="center" vertical="center"/>
    </xf>
    <xf numFmtId="173" fontId="3" fillId="0" borderId="11" xfId="60" applyNumberFormat="1" applyFont="1" applyFill="1" applyBorder="1" applyAlignment="1">
      <alignment horizontal="center" vertical="center" wrapText="1"/>
    </xf>
    <xf numFmtId="173" fontId="3" fillId="0" borderId="13" xfId="6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3" fontId="3" fillId="0" borderId="0" xfId="6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wrapText="1" indent="4"/>
    </xf>
    <xf numFmtId="0" fontId="5" fillId="0" borderId="16" xfId="0" applyNumberFormat="1" applyFont="1" applyFill="1" applyBorder="1" applyAlignment="1">
      <alignment horizontal="left" indent="4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 indent="4"/>
    </xf>
    <xf numFmtId="0" fontId="5" fillId="0" borderId="18" xfId="0" applyNumberFormat="1" applyFont="1" applyFill="1" applyBorder="1" applyAlignment="1">
      <alignment horizontal="left" indent="4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 wrapText="1" indent="4"/>
    </xf>
    <xf numFmtId="0" fontId="5" fillId="0" borderId="19" xfId="0" applyNumberFormat="1" applyFont="1" applyFill="1" applyBorder="1" applyAlignment="1">
      <alignment horizontal="left" indent="4"/>
    </xf>
    <xf numFmtId="49" fontId="5" fillId="0" borderId="28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wrapText="1" indent="3"/>
    </xf>
    <xf numFmtId="0" fontId="5" fillId="0" borderId="16" xfId="0" applyNumberFormat="1" applyFont="1" applyFill="1" applyBorder="1" applyAlignment="1">
      <alignment horizontal="left" indent="3"/>
    </xf>
    <xf numFmtId="171" fontId="5" fillId="0" borderId="11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vertical="top" wrapText="1" indent="4"/>
    </xf>
    <xf numFmtId="0" fontId="5" fillId="0" borderId="16" xfId="0" applyNumberFormat="1" applyFont="1" applyFill="1" applyBorder="1" applyAlignment="1">
      <alignment horizontal="left" vertical="top" wrapText="1" indent="4"/>
    </xf>
    <xf numFmtId="0" fontId="5" fillId="0" borderId="15" xfId="0" applyNumberFormat="1" applyFont="1" applyFill="1" applyBorder="1" applyAlignment="1">
      <alignment horizontal="left" wrapText="1" indent="2"/>
    </xf>
    <xf numFmtId="0" fontId="5" fillId="0" borderId="16" xfId="0" applyNumberFormat="1" applyFont="1" applyFill="1" applyBorder="1" applyAlignment="1">
      <alignment horizontal="left" indent="2"/>
    </xf>
    <xf numFmtId="171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left" indent="2"/>
    </xf>
    <xf numFmtId="49" fontId="5" fillId="0" borderId="33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171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wrapText="1" indent="1"/>
    </xf>
    <xf numFmtId="0" fontId="5" fillId="0" borderId="16" xfId="0" applyNumberFormat="1" applyFont="1" applyFill="1" applyBorder="1" applyAlignment="1">
      <alignment horizontal="left" indent="1"/>
    </xf>
    <xf numFmtId="0" fontId="5" fillId="0" borderId="15" xfId="0" applyNumberFormat="1" applyFont="1" applyFill="1" applyBorder="1" applyAlignment="1">
      <alignment horizontal="left" vertical="top" wrapText="1" indent="3"/>
    </xf>
    <xf numFmtId="0" fontId="5" fillId="0" borderId="16" xfId="0" applyNumberFormat="1" applyFont="1" applyFill="1" applyBorder="1" applyAlignment="1">
      <alignment horizontal="left" vertical="top" wrapText="1" indent="3"/>
    </xf>
    <xf numFmtId="0" fontId="5" fillId="0" borderId="32" xfId="0" applyNumberFormat="1" applyFont="1" applyFill="1" applyBorder="1" applyAlignment="1">
      <alignment horizontal="left" vertical="top" wrapText="1" indent="3"/>
    </xf>
    <xf numFmtId="171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 horizontal="left"/>
    </xf>
    <xf numFmtId="49" fontId="7" fillId="0" borderId="44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right"/>
    </xf>
    <xf numFmtId="0" fontId="5" fillId="0" borderId="19" xfId="0" applyNumberFormat="1" applyFont="1" applyFill="1" applyBorder="1" applyAlignment="1">
      <alignment horizontal="right"/>
    </xf>
    <xf numFmtId="171" fontId="5" fillId="0" borderId="11" xfId="6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171" fontId="7" fillId="0" borderId="11" xfId="60" applyFont="1" applyFill="1" applyBorder="1" applyAlignment="1">
      <alignment horizontal="center"/>
    </xf>
    <xf numFmtId="171" fontId="5" fillId="0" borderId="12" xfId="6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 wrapText="1" indent="3"/>
    </xf>
    <xf numFmtId="0" fontId="5" fillId="0" borderId="17" xfId="0" applyNumberFormat="1" applyFont="1" applyFill="1" applyBorder="1" applyAlignment="1">
      <alignment horizontal="left" wrapText="1" indent="3"/>
    </xf>
    <xf numFmtId="0" fontId="5" fillId="0" borderId="16" xfId="0" applyNumberFormat="1" applyFont="1" applyFill="1" applyBorder="1" applyAlignment="1">
      <alignment horizontal="left" wrapText="1" indent="2"/>
    </xf>
    <xf numFmtId="0" fontId="5" fillId="0" borderId="17" xfId="0" applyNumberFormat="1" applyFont="1" applyFill="1" applyBorder="1" applyAlignment="1">
      <alignment horizontal="left" wrapText="1" indent="2"/>
    </xf>
    <xf numFmtId="171" fontId="5" fillId="0" borderId="15" xfId="60" applyFont="1" applyFill="1" applyBorder="1" applyAlignment="1">
      <alignment horizontal="center"/>
    </xf>
    <xf numFmtId="171" fontId="5" fillId="0" borderId="16" xfId="60" applyFont="1" applyFill="1" applyBorder="1" applyAlignment="1">
      <alignment horizontal="center"/>
    </xf>
    <xf numFmtId="171" fontId="5" fillId="0" borderId="17" xfId="60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  <xf numFmtId="171" fontId="7" fillId="0" borderId="11" xfId="6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/>
    </xf>
    <xf numFmtId="171" fontId="7" fillId="0" borderId="12" xfId="60" applyFont="1" applyFill="1" applyBorder="1" applyAlignment="1">
      <alignment horizontal="center"/>
    </xf>
    <xf numFmtId="171" fontId="7" fillId="0" borderId="13" xfId="6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left"/>
    </xf>
    <xf numFmtId="0" fontId="5" fillId="0" borderId="2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top" wrapText="1"/>
    </xf>
    <xf numFmtId="1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 wrapText="1" indent="4"/>
    </xf>
    <xf numFmtId="0" fontId="5" fillId="0" borderId="17" xfId="0" applyNumberFormat="1" applyFont="1" applyFill="1" applyBorder="1" applyAlignment="1">
      <alignment horizontal="left" wrapText="1" indent="4"/>
    </xf>
    <xf numFmtId="0" fontId="7" fillId="0" borderId="16" xfId="0" applyNumberFormat="1" applyFont="1" applyFill="1" applyBorder="1" applyAlignment="1">
      <alignment horizontal="left" wrapText="1" indent="3"/>
    </xf>
    <xf numFmtId="0" fontId="7" fillId="0" borderId="17" xfId="0" applyNumberFormat="1" applyFont="1" applyFill="1" applyBorder="1" applyAlignment="1">
      <alignment horizontal="left" wrapText="1" indent="3"/>
    </xf>
    <xf numFmtId="0" fontId="5" fillId="0" borderId="25" xfId="0" applyNumberFormat="1" applyFont="1" applyFill="1" applyBorder="1" applyAlignment="1">
      <alignment horizontal="left" indent="4"/>
    </xf>
    <xf numFmtId="0" fontId="5" fillId="0" borderId="26" xfId="0" applyNumberFormat="1" applyFont="1" applyFill="1" applyBorder="1" applyAlignment="1">
      <alignment horizontal="left" indent="4"/>
    </xf>
    <xf numFmtId="0" fontId="7" fillId="0" borderId="16" xfId="0" applyNumberFormat="1" applyFont="1" applyFill="1" applyBorder="1" applyAlignment="1">
      <alignment wrapText="1"/>
    </xf>
    <xf numFmtId="0" fontId="7" fillId="0" borderId="17" xfId="0" applyNumberFormat="1" applyFont="1" applyFill="1" applyBorder="1" applyAlignment="1">
      <alignment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left" wrapText="1" indent="2"/>
    </xf>
    <xf numFmtId="0" fontId="7" fillId="0" borderId="17" xfId="0" applyNumberFormat="1" applyFont="1" applyFill="1" applyBorder="1" applyAlignment="1">
      <alignment horizontal="left" wrapText="1" indent="2"/>
    </xf>
    <xf numFmtId="0" fontId="7" fillId="0" borderId="16" xfId="0" applyNumberFormat="1" applyFont="1" applyFill="1" applyBorder="1" applyAlignment="1">
      <alignment horizontal="left" wrapText="1" indent="1"/>
    </xf>
    <xf numFmtId="0" fontId="7" fillId="0" borderId="17" xfId="0" applyNumberFormat="1" applyFont="1" applyFill="1" applyBorder="1" applyAlignment="1">
      <alignment horizontal="left" wrapText="1" indent="1"/>
    </xf>
    <xf numFmtId="0" fontId="5" fillId="0" borderId="19" xfId="0" applyNumberFormat="1" applyFont="1" applyFill="1" applyBorder="1" applyAlignment="1">
      <alignment horizontal="left" indent="3"/>
    </xf>
    <xf numFmtId="0" fontId="5" fillId="0" borderId="25" xfId="0" applyNumberFormat="1" applyFont="1" applyFill="1" applyBorder="1" applyAlignment="1">
      <alignment horizontal="left" indent="3"/>
    </xf>
    <xf numFmtId="0" fontId="5" fillId="0" borderId="18" xfId="0" applyNumberFormat="1" applyFont="1" applyFill="1" applyBorder="1" applyAlignment="1">
      <alignment horizontal="left" indent="3"/>
    </xf>
    <xf numFmtId="0" fontId="5" fillId="0" borderId="26" xfId="0" applyNumberFormat="1" applyFont="1" applyFill="1" applyBorder="1" applyAlignment="1">
      <alignment horizontal="left" indent="3"/>
    </xf>
    <xf numFmtId="0" fontId="5" fillId="0" borderId="16" xfId="0" applyNumberFormat="1" applyFont="1" applyFill="1" applyBorder="1" applyAlignment="1">
      <alignment horizontal="left" vertical="center" wrapText="1" indent="3"/>
    </xf>
    <xf numFmtId="0" fontId="5" fillId="0" borderId="17" xfId="0" applyNumberFormat="1" applyFont="1" applyFill="1" applyBorder="1" applyAlignment="1">
      <alignment horizontal="left" vertical="center" wrapText="1" indent="3"/>
    </xf>
    <xf numFmtId="0" fontId="5" fillId="0" borderId="18" xfId="0" applyNumberFormat="1" applyFont="1" applyFill="1" applyBorder="1" applyAlignment="1">
      <alignment horizontal="left" indent="2"/>
    </xf>
    <xf numFmtId="0" fontId="5" fillId="0" borderId="26" xfId="0" applyNumberFormat="1" applyFont="1" applyFill="1" applyBorder="1" applyAlignment="1">
      <alignment horizontal="left" indent="2"/>
    </xf>
    <xf numFmtId="0" fontId="5" fillId="0" borderId="19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left" wrapText="1"/>
    </xf>
    <xf numFmtId="0" fontId="5" fillId="0" borderId="26" xfId="0" applyNumberFormat="1" applyFont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indent="2"/>
    </xf>
    <xf numFmtId="0" fontId="5" fillId="0" borderId="25" xfId="0" applyNumberFormat="1" applyFont="1" applyFill="1" applyBorder="1" applyAlignment="1">
      <alignment horizontal="left" indent="2"/>
    </xf>
    <xf numFmtId="0" fontId="5" fillId="0" borderId="16" xfId="0" applyNumberFormat="1" applyFont="1" applyBorder="1" applyAlignment="1">
      <alignment horizontal="left" wrapText="1"/>
    </xf>
    <xf numFmtId="0" fontId="5" fillId="0" borderId="3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638175</xdr:colOff>
      <xdr:row>82</xdr:row>
      <xdr:rowOff>219075</xdr:rowOff>
    </xdr:from>
    <xdr:ext cx="200025" cy="219075"/>
    <xdr:sp>
      <xdr:nvSpPr>
        <xdr:cNvPr id="1" name="TextBox 1"/>
        <xdr:cNvSpPr txBox="1">
          <a:spLocks noChangeArrowheads="1"/>
        </xdr:cNvSpPr>
      </xdr:nvSpPr>
      <xdr:spPr>
        <a:xfrm>
          <a:off x="12906375" y="210216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638175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2906375" y="210216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111</xdr:col>
      <xdr:colOff>638175</xdr:colOff>
      <xdr:row>82</xdr:row>
      <xdr:rowOff>219075</xdr:rowOff>
    </xdr:from>
    <xdr:ext cx="200025" cy="257175"/>
    <xdr:sp>
      <xdr:nvSpPr>
        <xdr:cNvPr id="1" name="TextBox 1"/>
        <xdr:cNvSpPr txBox="1">
          <a:spLocks noChangeArrowheads="1"/>
        </xdr:cNvSpPr>
      </xdr:nvSpPr>
      <xdr:spPr>
        <a:xfrm>
          <a:off x="12906375" y="210216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22" sqref="A1:A16384"/>
    </sheetView>
  </sheetViews>
  <sheetFormatPr defaultColWidth="9.125" defaultRowHeight="12.75"/>
  <cols>
    <col min="1" max="1" width="12.625" style="45" customWidth="1"/>
    <col min="2" max="2" width="9.375" style="25" customWidth="1"/>
    <col min="3" max="3" width="9.50390625" style="25" customWidth="1"/>
    <col min="4" max="13" width="15.50390625" style="25" customWidth="1"/>
    <col min="14" max="16384" width="9.125" style="25" customWidth="1"/>
  </cols>
  <sheetData>
    <row r="1" spans="2:13" ht="15">
      <c r="B1" s="61" t="s">
        <v>316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2:13" ht="15.75" customHeight="1">
      <c r="B2" s="62" t="s">
        <v>343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3:13" ht="15">
      <c r="C3" s="64" t="s">
        <v>344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3:13" ht="15">
      <c r="C4" s="64" t="s">
        <v>146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6" spans="1:13" ht="39" customHeight="1">
      <c r="A6" s="65" t="s">
        <v>345</v>
      </c>
      <c r="B6" s="57" t="s">
        <v>346</v>
      </c>
      <c r="C6" s="68" t="s">
        <v>347</v>
      </c>
      <c r="D6" s="59" t="s">
        <v>348</v>
      </c>
      <c r="E6" s="60"/>
      <c r="F6" s="71"/>
      <c r="G6" s="59" t="s">
        <v>349</v>
      </c>
      <c r="H6" s="60"/>
      <c r="I6" s="71"/>
      <c r="J6" s="59" t="s">
        <v>350</v>
      </c>
      <c r="K6" s="60"/>
      <c r="L6" s="60"/>
      <c r="M6" s="57" t="s">
        <v>351</v>
      </c>
    </row>
    <row r="7" spans="1:13" ht="16.5" customHeight="1">
      <c r="A7" s="66"/>
      <c r="B7" s="57"/>
      <c r="C7" s="69"/>
      <c r="D7" s="58" t="s">
        <v>352</v>
      </c>
      <c r="E7" s="57" t="s">
        <v>353</v>
      </c>
      <c r="F7" s="57" t="s">
        <v>354</v>
      </c>
      <c r="G7" s="58" t="s">
        <v>352</v>
      </c>
      <c r="H7" s="57" t="s">
        <v>353</v>
      </c>
      <c r="I7" s="57" t="s">
        <v>354</v>
      </c>
      <c r="J7" s="58" t="s">
        <v>352</v>
      </c>
      <c r="K7" s="59" t="s">
        <v>355</v>
      </c>
      <c r="L7" s="60"/>
      <c r="M7" s="57"/>
    </row>
    <row r="8" spans="1:13" ht="15">
      <c r="A8" s="67"/>
      <c r="B8" s="57"/>
      <c r="C8" s="70"/>
      <c r="D8" s="58"/>
      <c r="E8" s="57"/>
      <c r="F8" s="57"/>
      <c r="G8" s="58"/>
      <c r="H8" s="57"/>
      <c r="I8" s="57"/>
      <c r="J8" s="58"/>
      <c r="K8" s="30"/>
      <c r="L8" s="30" t="s">
        <v>361</v>
      </c>
      <c r="M8" s="57"/>
    </row>
    <row r="9" spans="1:13" ht="15">
      <c r="A9" s="48" t="s">
        <v>356</v>
      </c>
      <c r="B9" s="49"/>
      <c r="C9" s="50"/>
      <c r="D9" s="31">
        <f>SUM(D10:D14)</f>
        <v>50000</v>
      </c>
      <c r="E9" s="31">
        <f aca="true" t="shared" si="0" ref="E9:M9">SUM(E10:E14)</f>
        <v>0</v>
      </c>
      <c r="F9" s="31">
        <f t="shared" si="0"/>
        <v>50000</v>
      </c>
      <c r="G9" s="31">
        <f t="shared" si="0"/>
        <v>6502439.36</v>
      </c>
      <c r="H9" s="31">
        <f t="shared" si="0"/>
        <v>467.36</v>
      </c>
      <c r="I9" s="31">
        <f t="shared" si="0"/>
        <v>6501972</v>
      </c>
      <c r="J9" s="31">
        <f t="shared" si="0"/>
        <v>152940</v>
      </c>
      <c r="K9" s="31">
        <f t="shared" si="0"/>
        <v>0</v>
      </c>
      <c r="L9" s="31">
        <f>SUM(L10:L14)</f>
        <v>152940</v>
      </c>
      <c r="M9" s="31">
        <f t="shared" si="0"/>
        <v>6705379.36</v>
      </c>
    </row>
    <row r="10" spans="1:13" ht="15">
      <c r="A10" s="51" t="s">
        <v>357</v>
      </c>
      <c r="B10" s="52"/>
      <c r="C10" s="53"/>
      <c r="D10" s="32">
        <f>E10+F10</f>
        <v>0</v>
      </c>
      <c r="E10" s="31"/>
      <c r="F10" s="31"/>
      <c r="G10" s="33">
        <f>H10+I10</f>
        <v>467.36</v>
      </c>
      <c r="H10" s="31">
        <v>467.36</v>
      </c>
      <c r="I10" s="31"/>
      <c r="J10" s="33">
        <f>SUM(K10:L10)</f>
        <v>0</v>
      </c>
      <c r="K10" s="34"/>
      <c r="L10" s="34"/>
      <c r="M10" s="33">
        <f>D10+G10+J10</f>
        <v>467.36</v>
      </c>
    </row>
    <row r="11" spans="1:13" ht="15">
      <c r="A11" s="51" t="s">
        <v>358</v>
      </c>
      <c r="B11" s="52"/>
      <c r="C11" s="53"/>
      <c r="D11" s="32">
        <f>E11+F11</f>
        <v>0</v>
      </c>
      <c r="E11" s="31"/>
      <c r="F11" s="31"/>
      <c r="G11" s="33">
        <f>H11+I11</f>
        <v>0</v>
      </c>
      <c r="H11" s="31"/>
      <c r="I11" s="31"/>
      <c r="J11" s="33">
        <f>SUM(K11:L11)</f>
        <v>0</v>
      </c>
      <c r="K11" s="34"/>
      <c r="L11" s="34"/>
      <c r="M11" s="33">
        <f>D11+G11+J11</f>
        <v>0</v>
      </c>
    </row>
    <row r="12" spans="1:13" ht="15">
      <c r="A12" s="28" t="s">
        <v>385</v>
      </c>
      <c r="B12" s="26"/>
      <c r="C12" s="29">
        <v>130</v>
      </c>
      <c r="D12" s="32">
        <f>E12+F12</f>
        <v>50000</v>
      </c>
      <c r="E12" s="35"/>
      <c r="F12" s="35">
        <v>50000</v>
      </c>
      <c r="G12" s="33">
        <f>H12+I12</f>
        <v>6501972</v>
      </c>
      <c r="H12" s="35"/>
      <c r="I12" s="35">
        <v>6501972</v>
      </c>
      <c r="J12" s="33">
        <f>SUM(K12:L12)</f>
        <v>0</v>
      </c>
      <c r="K12" s="36"/>
      <c r="L12" s="36"/>
      <c r="M12" s="33">
        <f>D12+G12+J12</f>
        <v>6551972</v>
      </c>
    </row>
    <row r="13" spans="1:13" ht="15">
      <c r="A13" s="28" t="s">
        <v>385</v>
      </c>
      <c r="B13" s="26"/>
      <c r="C13" s="29">
        <v>150</v>
      </c>
      <c r="D13" s="32">
        <f>E13+F13</f>
        <v>0</v>
      </c>
      <c r="E13" s="35"/>
      <c r="F13" s="35"/>
      <c r="G13" s="33">
        <f>H13+I13</f>
        <v>0</v>
      </c>
      <c r="H13" s="35"/>
      <c r="I13" s="35"/>
      <c r="J13" s="33">
        <f>SUM(K13:L13)</f>
        <v>152940</v>
      </c>
      <c r="K13" s="36"/>
      <c r="L13" s="36">
        <v>152940</v>
      </c>
      <c r="M13" s="33">
        <f>D13+G13+J13</f>
        <v>152940</v>
      </c>
    </row>
    <row r="14" spans="1:13" ht="15">
      <c r="A14" s="28"/>
      <c r="B14" s="26"/>
      <c r="C14" s="29">
        <v>180</v>
      </c>
      <c r="D14" s="32">
        <f>E14+F14</f>
        <v>0</v>
      </c>
      <c r="E14" s="35"/>
      <c r="F14" s="35"/>
      <c r="G14" s="33">
        <f>H14+I14</f>
        <v>0</v>
      </c>
      <c r="H14" s="35"/>
      <c r="I14" s="35"/>
      <c r="J14" s="33">
        <f>SUM(K14:L14)</f>
        <v>0</v>
      </c>
      <c r="K14" s="36"/>
      <c r="L14" s="36"/>
      <c r="M14" s="33">
        <f>D14+G14+J14</f>
        <v>0</v>
      </c>
    </row>
    <row r="15" spans="1:13" ht="15">
      <c r="A15" s="48" t="s">
        <v>359</v>
      </c>
      <c r="B15" s="49"/>
      <c r="C15" s="50"/>
      <c r="D15" s="31">
        <f>SUM(D16:D49)</f>
        <v>50000</v>
      </c>
      <c r="E15" s="31">
        <f aca="true" t="shared" si="1" ref="E15:K15">SUM(E16:E49)</f>
        <v>0</v>
      </c>
      <c r="F15" s="31">
        <f t="shared" si="1"/>
        <v>50000</v>
      </c>
      <c r="G15" s="31">
        <f t="shared" si="1"/>
        <v>6502439.36</v>
      </c>
      <c r="H15" s="31">
        <f t="shared" si="1"/>
        <v>467.36</v>
      </c>
      <c r="I15" s="31">
        <f t="shared" si="1"/>
        <v>6501972</v>
      </c>
      <c r="J15" s="31">
        <f t="shared" si="1"/>
        <v>152940</v>
      </c>
      <c r="K15" s="31">
        <f t="shared" si="1"/>
        <v>0</v>
      </c>
      <c r="L15" s="31">
        <f>SUM(L16:L49)</f>
        <v>152940</v>
      </c>
      <c r="M15" s="31">
        <f>SUM(M16:M49)</f>
        <v>6705379.36</v>
      </c>
    </row>
    <row r="16" spans="1:13" ht="15">
      <c r="A16" s="46" t="s">
        <v>385</v>
      </c>
      <c r="B16" s="37">
        <v>111</v>
      </c>
      <c r="C16" s="37">
        <v>211</v>
      </c>
      <c r="D16" s="32">
        <f>E16+F16</f>
        <v>12000</v>
      </c>
      <c r="E16" s="33"/>
      <c r="F16" s="33">
        <v>12000</v>
      </c>
      <c r="G16" s="33">
        <f>H16+I16</f>
        <v>4292993</v>
      </c>
      <c r="H16" s="33"/>
      <c r="I16" s="33">
        <v>4292993</v>
      </c>
      <c r="J16" s="33">
        <f aca="true" t="shared" si="2" ref="J16:J49">SUM(K16:L16)</f>
        <v>0</v>
      </c>
      <c r="K16" s="33"/>
      <c r="L16" s="33"/>
      <c r="M16" s="33">
        <f>D16+G16+J16</f>
        <v>4304993</v>
      </c>
    </row>
    <row r="17" spans="1:13" ht="15">
      <c r="A17" s="46" t="s">
        <v>385</v>
      </c>
      <c r="B17" s="37">
        <v>111</v>
      </c>
      <c r="C17" s="37">
        <v>266</v>
      </c>
      <c r="D17" s="32">
        <f aca="true" t="shared" si="3" ref="D17:D48">E17+F17</f>
        <v>0</v>
      </c>
      <c r="E17" s="33"/>
      <c r="F17" s="33"/>
      <c r="G17" s="33">
        <f aca="true" t="shared" si="4" ref="G17:G48">H17+I17</f>
        <v>15000</v>
      </c>
      <c r="H17" s="33"/>
      <c r="I17" s="33">
        <v>15000</v>
      </c>
      <c r="J17" s="33">
        <f t="shared" si="2"/>
        <v>0</v>
      </c>
      <c r="K17" s="33"/>
      <c r="L17" s="33"/>
      <c r="M17" s="33">
        <f aca="true" t="shared" si="5" ref="M17:M49">D17+G17+J17</f>
        <v>15000</v>
      </c>
    </row>
    <row r="18" spans="1:13" ht="15">
      <c r="A18" s="46" t="s">
        <v>385</v>
      </c>
      <c r="B18" s="37">
        <v>112</v>
      </c>
      <c r="C18" s="37">
        <v>212</v>
      </c>
      <c r="D18" s="32">
        <f t="shared" si="3"/>
        <v>0</v>
      </c>
      <c r="E18" s="33"/>
      <c r="F18" s="33"/>
      <c r="G18" s="33">
        <f t="shared" si="4"/>
        <v>0</v>
      </c>
      <c r="H18" s="33"/>
      <c r="I18" s="33"/>
      <c r="J18" s="33">
        <f t="shared" si="2"/>
        <v>0</v>
      </c>
      <c r="K18" s="33"/>
      <c r="L18" s="33"/>
      <c r="M18" s="33">
        <f t="shared" si="5"/>
        <v>0</v>
      </c>
    </row>
    <row r="19" spans="1:13" ht="15">
      <c r="A19" s="46" t="s">
        <v>385</v>
      </c>
      <c r="B19" s="37">
        <v>112</v>
      </c>
      <c r="C19" s="37">
        <v>226</v>
      </c>
      <c r="D19" s="32">
        <f t="shared" si="3"/>
        <v>0</v>
      </c>
      <c r="E19" s="33"/>
      <c r="F19" s="33"/>
      <c r="G19" s="33">
        <f t="shared" si="4"/>
        <v>0</v>
      </c>
      <c r="H19" s="33"/>
      <c r="I19" s="33"/>
      <c r="J19" s="33">
        <f t="shared" si="2"/>
        <v>0</v>
      </c>
      <c r="K19" s="33"/>
      <c r="L19" s="33"/>
      <c r="M19" s="33">
        <f t="shared" si="5"/>
        <v>0</v>
      </c>
    </row>
    <row r="20" spans="1:13" ht="15">
      <c r="A20" s="46" t="s">
        <v>385</v>
      </c>
      <c r="B20" s="37">
        <v>112</v>
      </c>
      <c r="C20" s="37">
        <v>266</v>
      </c>
      <c r="D20" s="32">
        <f t="shared" si="3"/>
        <v>0</v>
      </c>
      <c r="E20" s="33"/>
      <c r="F20" s="33"/>
      <c r="G20" s="33">
        <f t="shared" si="4"/>
        <v>0</v>
      </c>
      <c r="H20" s="33"/>
      <c r="I20" s="33"/>
      <c r="J20" s="33">
        <f t="shared" si="2"/>
        <v>0</v>
      </c>
      <c r="K20" s="33"/>
      <c r="L20" s="33"/>
      <c r="M20" s="33">
        <f t="shared" si="5"/>
        <v>0</v>
      </c>
    </row>
    <row r="21" spans="1:13" ht="15">
      <c r="A21" s="46" t="s">
        <v>385</v>
      </c>
      <c r="B21" s="37">
        <v>119</v>
      </c>
      <c r="C21" s="37">
        <v>213</v>
      </c>
      <c r="D21" s="32">
        <f t="shared" si="3"/>
        <v>3624</v>
      </c>
      <c r="E21" s="33"/>
      <c r="F21" s="33">
        <v>3624</v>
      </c>
      <c r="G21" s="33">
        <f t="shared" si="4"/>
        <v>1300908</v>
      </c>
      <c r="H21" s="33"/>
      <c r="I21" s="33">
        <v>1300908</v>
      </c>
      <c r="J21" s="33">
        <f t="shared" si="2"/>
        <v>0</v>
      </c>
      <c r="K21" s="33"/>
      <c r="L21" s="33"/>
      <c r="M21" s="33">
        <f t="shared" si="5"/>
        <v>1304532</v>
      </c>
    </row>
    <row r="22" spans="1:13" ht="15">
      <c r="A22" s="46" t="s">
        <v>385</v>
      </c>
      <c r="B22" s="38">
        <v>243</v>
      </c>
      <c r="C22" s="37">
        <v>225</v>
      </c>
      <c r="D22" s="32">
        <f t="shared" si="3"/>
        <v>0</v>
      </c>
      <c r="E22" s="33"/>
      <c r="F22" s="33"/>
      <c r="G22" s="33">
        <f t="shared" si="4"/>
        <v>0</v>
      </c>
      <c r="H22" s="33"/>
      <c r="I22" s="33"/>
      <c r="J22" s="33">
        <f t="shared" si="2"/>
        <v>0</v>
      </c>
      <c r="K22" s="33"/>
      <c r="L22" s="33"/>
      <c r="M22" s="33">
        <f t="shared" si="5"/>
        <v>0</v>
      </c>
    </row>
    <row r="23" spans="1:13" ht="15">
      <c r="A23" s="46" t="s">
        <v>385</v>
      </c>
      <c r="B23" s="27">
        <v>244</v>
      </c>
      <c r="C23" s="37">
        <v>221</v>
      </c>
      <c r="D23" s="32">
        <f t="shared" si="3"/>
        <v>0</v>
      </c>
      <c r="E23" s="33"/>
      <c r="F23" s="33"/>
      <c r="G23" s="33">
        <f t="shared" si="4"/>
        <v>12980</v>
      </c>
      <c r="H23" s="33"/>
      <c r="I23" s="33">
        <v>12980</v>
      </c>
      <c r="J23" s="33">
        <f t="shared" si="2"/>
        <v>0</v>
      </c>
      <c r="K23" s="33"/>
      <c r="L23" s="33"/>
      <c r="M23" s="33">
        <f t="shared" si="5"/>
        <v>12980</v>
      </c>
    </row>
    <row r="24" spans="1:13" ht="15">
      <c r="A24" s="46" t="s">
        <v>385</v>
      </c>
      <c r="B24" s="27">
        <v>244</v>
      </c>
      <c r="C24" s="37">
        <v>222</v>
      </c>
      <c r="D24" s="32">
        <f t="shared" si="3"/>
        <v>0</v>
      </c>
      <c r="E24" s="33"/>
      <c r="F24" s="33"/>
      <c r="G24" s="33">
        <f t="shared" si="4"/>
        <v>0</v>
      </c>
      <c r="H24" s="33"/>
      <c r="I24" s="33"/>
      <c r="J24" s="33">
        <f t="shared" si="2"/>
        <v>0</v>
      </c>
      <c r="K24" s="33"/>
      <c r="L24" s="33"/>
      <c r="M24" s="33">
        <f t="shared" si="5"/>
        <v>0</v>
      </c>
    </row>
    <row r="25" spans="1:13" ht="15">
      <c r="A25" s="46" t="s">
        <v>385</v>
      </c>
      <c r="B25" s="27">
        <v>244</v>
      </c>
      <c r="C25" s="37">
        <v>223</v>
      </c>
      <c r="D25" s="32">
        <f t="shared" si="3"/>
        <v>0</v>
      </c>
      <c r="E25" s="33"/>
      <c r="F25" s="33"/>
      <c r="G25" s="33">
        <f t="shared" si="4"/>
        <v>25118</v>
      </c>
      <c r="H25" s="33"/>
      <c r="I25" s="33">
        <v>25118</v>
      </c>
      <c r="J25" s="33">
        <f t="shared" si="2"/>
        <v>0</v>
      </c>
      <c r="K25" s="33"/>
      <c r="L25" s="33"/>
      <c r="M25" s="33">
        <f t="shared" si="5"/>
        <v>25118</v>
      </c>
    </row>
    <row r="26" spans="1:13" ht="15">
      <c r="A26" s="46" t="s">
        <v>385</v>
      </c>
      <c r="B26" s="27">
        <v>244</v>
      </c>
      <c r="C26" s="37">
        <v>224</v>
      </c>
      <c r="D26" s="32">
        <f t="shared" si="3"/>
        <v>0</v>
      </c>
      <c r="E26" s="33"/>
      <c r="F26" s="33"/>
      <c r="G26" s="33">
        <f t="shared" si="4"/>
        <v>0</v>
      </c>
      <c r="H26" s="33"/>
      <c r="I26" s="33"/>
      <c r="J26" s="33">
        <f t="shared" si="2"/>
        <v>0</v>
      </c>
      <c r="K26" s="33"/>
      <c r="L26" s="33"/>
      <c r="M26" s="33">
        <f t="shared" si="5"/>
        <v>0</v>
      </c>
    </row>
    <row r="27" spans="1:13" ht="15">
      <c r="A27" s="46" t="s">
        <v>385</v>
      </c>
      <c r="B27" s="27">
        <v>244</v>
      </c>
      <c r="C27" s="37">
        <v>225</v>
      </c>
      <c r="D27" s="32">
        <f t="shared" si="3"/>
        <v>0</v>
      </c>
      <c r="E27" s="33"/>
      <c r="F27" s="33"/>
      <c r="G27" s="33">
        <f t="shared" si="4"/>
        <v>58464</v>
      </c>
      <c r="H27" s="33"/>
      <c r="I27" s="33">
        <v>58464</v>
      </c>
      <c r="J27" s="33">
        <f t="shared" si="2"/>
        <v>0</v>
      </c>
      <c r="K27" s="33"/>
      <c r="L27" s="33"/>
      <c r="M27" s="33">
        <f t="shared" si="5"/>
        <v>58464</v>
      </c>
    </row>
    <row r="28" spans="1:13" ht="15">
      <c r="A28" s="46" t="s">
        <v>385</v>
      </c>
      <c r="B28" s="27">
        <v>244</v>
      </c>
      <c r="C28" s="37">
        <v>226</v>
      </c>
      <c r="D28" s="32">
        <f t="shared" si="3"/>
        <v>0</v>
      </c>
      <c r="E28" s="33"/>
      <c r="F28" s="33"/>
      <c r="G28" s="33">
        <f t="shared" si="4"/>
        <v>199400</v>
      </c>
      <c r="H28" s="33"/>
      <c r="I28" s="33">
        <v>199400</v>
      </c>
      <c r="J28" s="33">
        <f t="shared" si="2"/>
        <v>0</v>
      </c>
      <c r="K28" s="33"/>
      <c r="L28" s="33"/>
      <c r="M28" s="33">
        <f t="shared" si="5"/>
        <v>199400</v>
      </c>
    </row>
    <row r="29" spans="1:13" ht="15">
      <c r="A29" s="46" t="s">
        <v>385</v>
      </c>
      <c r="B29" s="27">
        <v>244</v>
      </c>
      <c r="C29" s="37">
        <v>227</v>
      </c>
      <c r="D29" s="32">
        <f t="shared" si="3"/>
        <v>0</v>
      </c>
      <c r="E29" s="33"/>
      <c r="F29" s="33"/>
      <c r="G29" s="33">
        <f t="shared" si="4"/>
        <v>0</v>
      </c>
      <c r="H29" s="33"/>
      <c r="I29" s="33"/>
      <c r="J29" s="33">
        <f t="shared" si="2"/>
        <v>0</v>
      </c>
      <c r="K29" s="33"/>
      <c r="L29" s="33"/>
      <c r="M29" s="33">
        <f t="shared" si="5"/>
        <v>0</v>
      </c>
    </row>
    <row r="30" spans="1:13" ht="15">
      <c r="A30" s="46" t="s">
        <v>385</v>
      </c>
      <c r="B30" s="27">
        <v>244</v>
      </c>
      <c r="C30" s="37">
        <v>228</v>
      </c>
      <c r="D30" s="32">
        <f t="shared" si="3"/>
        <v>0</v>
      </c>
      <c r="E30" s="33"/>
      <c r="F30" s="33"/>
      <c r="G30" s="33">
        <f t="shared" si="4"/>
        <v>0</v>
      </c>
      <c r="H30" s="33"/>
      <c r="I30" s="33"/>
      <c r="J30" s="33">
        <f t="shared" si="2"/>
        <v>0</v>
      </c>
      <c r="K30" s="33"/>
      <c r="L30" s="33"/>
      <c r="M30" s="33">
        <f t="shared" si="5"/>
        <v>0</v>
      </c>
    </row>
    <row r="31" spans="1:13" ht="15">
      <c r="A31" s="46" t="s">
        <v>385</v>
      </c>
      <c r="B31" s="27">
        <v>244</v>
      </c>
      <c r="C31" s="37">
        <v>310</v>
      </c>
      <c r="D31" s="32">
        <f t="shared" si="3"/>
        <v>11250</v>
      </c>
      <c r="E31" s="33"/>
      <c r="F31" s="33">
        <v>11250</v>
      </c>
      <c r="G31" s="33">
        <f t="shared" si="4"/>
        <v>143767.36</v>
      </c>
      <c r="H31" s="33">
        <v>467.36</v>
      </c>
      <c r="I31" s="33">
        <v>143300</v>
      </c>
      <c r="J31" s="33">
        <f t="shared" si="2"/>
        <v>152940</v>
      </c>
      <c r="K31" s="33"/>
      <c r="L31" s="33">
        <v>152940</v>
      </c>
      <c r="M31" s="33">
        <f t="shared" si="5"/>
        <v>307957.36</v>
      </c>
    </row>
    <row r="32" spans="1:13" ht="15">
      <c r="A32" s="46" t="s">
        <v>385</v>
      </c>
      <c r="B32" s="27">
        <v>244</v>
      </c>
      <c r="C32" s="37">
        <v>341</v>
      </c>
      <c r="D32" s="32">
        <f t="shared" si="3"/>
        <v>0</v>
      </c>
      <c r="E32" s="33"/>
      <c r="F32" s="33"/>
      <c r="G32" s="33">
        <f t="shared" si="4"/>
        <v>2000</v>
      </c>
      <c r="H32" s="33"/>
      <c r="I32" s="33">
        <v>2000</v>
      </c>
      <c r="J32" s="33">
        <f t="shared" si="2"/>
        <v>0</v>
      </c>
      <c r="K32" s="33"/>
      <c r="L32" s="33"/>
      <c r="M32" s="33">
        <f t="shared" si="5"/>
        <v>2000</v>
      </c>
    </row>
    <row r="33" spans="1:13" ht="15">
      <c r="A33" s="46" t="s">
        <v>385</v>
      </c>
      <c r="B33" s="27">
        <v>244</v>
      </c>
      <c r="C33" s="37">
        <v>342</v>
      </c>
      <c r="D33" s="32">
        <f t="shared" si="3"/>
        <v>0</v>
      </c>
      <c r="E33" s="33"/>
      <c r="F33" s="33"/>
      <c r="G33" s="33">
        <f t="shared" si="4"/>
        <v>0</v>
      </c>
      <c r="H33" s="33"/>
      <c r="I33" s="33"/>
      <c r="J33" s="33">
        <f t="shared" si="2"/>
        <v>0</v>
      </c>
      <c r="K33" s="33"/>
      <c r="L33" s="33"/>
      <c r="M33" s="33">
        <f t="shared" si="5"/>
        <v>0</v>
      </c>
    </row>
    <row r="34" spans="1:13" ht="15">
      <c r="A34" s="46" t="s">
        <v>385</v>
      </c>
      <c r="B34" s="27">
        <v>244</v>
      </c>
      <c r="C34" s="37">
        <v>343</v>
      </c>
      <c r="D34" s="32">
        <f t="shared" si="3"/>
        <v>0</v>
      </c>
      <c r="E34" s="33"/>
      <c r="F34" s="33"/>
      <c r="G34" s="33">
        <f t="shared" si="4"/>
        <v>0</v>
      </c>
      <c r="H34" s="33"/>
      <c r="I34" s="33"/>
      <c r="J34" s="33">
        <f t="shared" si="2"/>
        <v>0</v>
      </c>
      <c r="K34" s="33"/>
      <c r="L34" s="33"/>
      <c r="M34" s="33">
        <f t="shared" si="5"/>
        <v>0</v>
      </c>
    </row>
    <row r="35" spans="1:13" ht="15">
      <c r="A35" s="46" t="s">
        <v>385</v>
      </c>
      <c r="B35" s="27">
        <v>244</v>
      </c>
      <c r="C35" s="37">
        <v>344</v>
      </c>
      <c r="D35" s="32">
        <f t="shared" si="3"/>
        <v>0</v>
      </c>
      <c r="E35" s="33"/>
      <c r="F35" s="33"/>
      <c r="G35" s="33">
        <f t="shared" si="4"/>
        <v>11149</v>
      </c>
      <c r="H35" s="33"/>
      <c r="I35" s="33">
        <v>11149</v>
      </c>
      <c r="J35" s="33">
        <f t="shared" si="2"/>
        <v>0</v>
      </c>
      <c r="K35" s="33"/>
      <c r="L35" s="33"/>
      <c r="M35" s="33">
        <f t="shared" si="5"/>
        <v>11149</v>
      </c>
    </row>
    <row r="36" spans="1:13" ht="15">
      <c r="A36" s="46" t="s">
        <v>385</v>
      </c>
      <c r="B36" s="27">
        <v>244</v>
      </c>
      <c r="C36" s="37">
        <v>345</v>
      </c>
      <c r="D36" s="32">
        <f t="shared" si="3"/>
        <v>0</v>
      </c>
      <c r="E36" s="33"/>
      <c r="F36" s="33"/>
      <c r="G36" s="33">
        <f t="shared" si="4"/>
        <v>0</v>
      </c>
      <c r="H36" s="33"/>
      <c r="I36" s="33"/>
      <c r="J36" s="33">
        <f t="shared" si="2"/>
        <v>0</v>
      </c>
      <c r="K36" s="33"/>
      <c r="L36" s="33"/>
      <c r="M36" s="33">
        <f t="shared" si="5"/>
        <v>0</v>
      </c>
    </row>
    <row r="37" spans="1:13" ht="15">
      <c r="A37" s="46" t="s">
        <v>385</v>
      </c>
      <c r="B37" s="27">
        <v>244</v>
      </c>
      <c r="C37" s="37">
        <v>346</v>
      </c>
      <c r="D37" s="32">
        <f t="shared" si="3"/>
        <v>8126</v>
      </c>
      <c r="E37" s="33"/>
      <c r="F37" s="33">
        <v>8126</v>
      </c>
      <c r="G37" s="33">
        <f t="shared" si="4"/>
        <v>54000</v>
      </c>
      <c r="H37" s="33"/>
      <c r="I37" s="33">
        <v>54000</v>
      </c>
      <c r="J37" s="33">
        <f t="shared" si="2"/>
        <v>0</v>
      </c>
      <c r="K37" s="33"/>
      <c r="L37" s="33"/>
      <c r="M37" s="33">
        <f t="shared" si="5"/>
        <v>62126</v>
      </c>
    </row>
    <row r="38" spans="1:13" ht="15">
      <c r="A38" s="46" t="s">
        <v>385</v>
      </c>
      <c r="B38" s="27">
        <v>244</v>
      </c>
      <c r="C38" s="37">
        <v>347</v>
      </c>
      <c r="D38" s="32">
        <f t="shared" si="3"/>
        <v>0</v>
      </c>
      <c r="E38" s="33"/>
      <c r="F38" s="33"/>
      <c r="G38" s="33">
        <f t="shared" si="4"/>
        <v>0</v>
      </c>
      <c r="H38" s="33"/>
      <c r="I38" s="33"/>
      <c r="J38" s="33">
        <f t="shared" si="2"/>
        <v>0</v>
      </c>
      <c r="K38" s="33"/>
      <c r="L38" s="33"/>
      <c r="M38" s="33">
        <f t="shared" si="5"/>
        <v>0</v>
      </c>
    </row>
    <row r="39" spans="1:13" ht="15">
      <c r="A39" s="46" t="s">
        <v>385</v>
      </c>
      <c r="B39" s="27">
        <v>244</v>
      </c>
      <c r="C39" s="37">
        <v>349</v>
      </c>
      <c r="D39" s="32">
        <f t="shared" si="3"/>
        <v>15000</v>
      </c>
      <c r="E39" s="33"/>
      <c r="F39" s="33">
        <v>15000</v>
      </c>
      <c r="G39" s="33">
        <f t="shared" si="4"/>
        <v>9200</v>
      </c>
      <c r="H39" s="33"/>
      <c r="I39" s="33">
        <v>9200</v>
      </c>
      <c r="J39" s="33">
        <f t="shared" si="2"/>
        <v>0</v>
      </c>
      <c r="K39" s="33"/>
      <c r="L39" s="33"/>
      <c r="M39" s="33">
        <f t="shared" si="5"/>
        <v>24200</v>
      </c>
    </row>
    <row r="40" spans="1:13" ht="15">
      <c r="A40" s="46" t="s">
        <v>385</v>
      </c>
      <c r="B40" s="37">
        <v>244</v>
      </c>
      <c r="C40" s="37">
        <v>352</v>
      </c>
      <c r="D40" s="32">
        <f t="shared" si="3"/>
        <v>0</v>
      </c>
      <c r="E40" s="33"/>
      <c r="F40" s="33"/>
      <c r="G40" s="33">
        <f t="shared" si="4"/>
        <v>0</v>
      </c>
      <c r="H40" s="33"/>
      <c r="I40" s="33"/>
      <c r="J40" s="33">
        <f t="shared" si="2"/>
        <v>0</v>
      </c>
      <c r="K40" s="33"/>
      <c r="L40" s="33"/>
      <c r="M40" s="33">
        <f t="shared" si="5"/>
        <v>0</v>
      </c>
    </row>
    <row r="41" spans="1:13" ht="15">
      <c r="A41" s="46" t="s">
        <v>385</v>
      </c>
      <c r="B41" s="37">
        <v>247</v>
      </c>
      <c r="C41" s="37">
        <v>223</v>
      </c>
      <c r="D41" s="32">
        <f t="shared" si="3"/>
        <v>0</v>
      </c>
      <c r="E41" s="33"/>
      <c r="F41" s="33"/>
      <c r="G41" s="33">
        <f t="shared" si="4"/>
        <v>354960</v>
      </c>
      <c r="H41" s="33"/>
      <c r="I41" s="33">
        <v>354960</v>
      </c>
      <c r="J41" s="33"/>
      <c r="K41" s="33"/>
      <c r="L41" s="33"/>
      <c r="M41" s="33">
        <f t="shared" si="5"/>
        <v>354960</v>
      </c>
    </row>
    <row r="42" spans="1:13" ht="15">
      <c r="A42" s="46" t="s">
        <v>385</v>
      </c>
      <c r="B42" s="37">
        <v>851</v>
      </c>
      <c r="C42" s="37">
        <v>291</v>
      </c>
      <c r="D42" s="32">
        <f t="shared" si="3"/>
        <v>0</v>
      </c>
      <c r="E42" s="33"/>
      <c r="F42" s="33"/>
      <c r="G42" s="33">
        <f t="shared" si="4"/>
        <v>22500</v>
      </c>
      <c r="H42" s="33"/>
      <c r="I42" s="33">
        <v>22500</v>
      </c>
      <c r="J42" s="33">
        <f t="shared" si="2"/>
        <v>0</v>
      </c>
      <c r="K42" s="33"/>
      <c r="L42" s="33"/>
      <c r="M42" s="33">
        <f t="shared" si="5"/>
        <v>22500</v>
      </c>
    </row>
    <row r="43" spans="1:13" ht="15">
      <c r="A43" s="46" t="s">
        <v>385</v>
      </c>
      <c r="B43" s="37">
        <v>852</v>
      </c>
      <c r="C43" s="37">
        <v>291</v>
      </c>
      <c r="D43" s="32">
        <f t="shared" si="3"/>
        <v>0</v>
      </c>
      <c r="E43" s="33"/>
      <c r="F43" s="33"/>
      <c r="G43" s="33">
        <f t="shared" si="4"/>
        <v>0</v>
      </c>
      <c r="H43" s="33"/>
      <c r="I43" s="33"/>
      <c r="J43" s="33">
        <f t="shared" si="2"/>
        <v>0</v>
      </c>
      <c r="K43" s="33"/>
      <c r="L43" s="33"/>
      <c r="M43" s="33">
        <f t="shared" si="5"/>
        <v>0</v>
      </c>
    </row>
    <row r="44" spans="1:13" ht="15">
      <c r="A44" s="46" t="s">
        <v>385</v>
      </c>
      <c r="B44" s="37">
        <v>853</v>
      </c>
      <c r="C44" s="37">
        <v>233</v>
      </c>
      <c r="D44" s="32">
        <f t="shared" si="3"/>
        <v>0</v>
      </c>
      <c r="E44" s="33"/>
      <c r="F44" s="33"/>
      <c r="G44" s="33">
        <f t="shared" si="4"/>
        <v>0</v>
      </c>
      <c r="H44" s="33"/>
      <c r="I44" s="33"/>
      <c r="J44" s="33">
        <f t="shared" si="2"/>
        <v>0</v>
      </c>
      <c r="K44" s="33"/>
      <c r="L44" s="33"/>
      <c r="M44" s="33">
        <f t="shared" si="5"/>
        <v>0</v>
      </c>
    </row>
    <row r="45" spans="1:13" ht="15">
      <c r="A45" s="46" t="s">
        <v>385</v>
      </c>
      <c r="B45" s="37">
        <v>853</v>
      </c>
      <c r="C45" s="37">
        <v>291</v>
      </c>
      <c r="D45" s="32">
        <f t="shared" si="3"/>
        <v>0</v>
      </c>
      <c r="E45" s="33"/>
      <c r="F45" s="33"/>
      <c r="G45" s="33">
        <f t="shared" si="4"/>
        <v>0</v>
      </c>
      <c r="H45" s="33"/>
      <c r="I45" s="33"/>
      <c r="J45" s="33">
        <f t="shared" si="2"/>
        <v>0</v>
      </c>
      <c r="K45" s="33"/>
      <c r="L45" s="33"/>
      <c r="M45" s="33">
        <f t="shared" si="5"/>
        <v>0</v>
      </c>
    </row>
    <row r="46" spans="1:13" ht="15">
      <c r="A46" s="46" t="s">
        <v>385</v>
      </c>
      <c r="B46" s="37">
        <v>853</v>
      </c>
      <c r="C46" s="37">
        <v>292</v>
      </c>
      <c r="D46" s="32">
        <f t="shared" si="3"/>
        <v>0</v>
      </c>
      <c r="E46" s="33"/>
      <c r="F46" s="33"/>
      <c r="G46" s="33">
        <f t="shared" si="4"/>
        <v>0</v>
      </c>
      <c r="H46" s="33"/>
      <c r="I46" s="33"/>
      <c r="J46" s="33">
        <f t="shared" si="2"/>
        <v>0</v>
      </c>
      <c r="K46" s="33"/>
      <c r="L46" s="33"/>
      <c r="M46" s="33">
        <f t="shared" si="5"/>
        <v>0</v>
      </c>
    </row>
    <row r="47" spans="1:13" ht="15">
      <c r="A47" s="46" t="s">
        <v>385</v>
      </c>
      <c r="B47" s="37">
        <v>853</v>
      </c>
      <c r="C47" s="37">
        <v>293</v>
      </c>
      <c r="D47" s="32">
        <f t="shared" si="3"/>
        <v>0</v>
      </c>
      <c r="E47" s="33"/>
      <c r="F47" s="33"/>
      <c r="G47" s="33">
        <f t="shared" si="4"/>
        <v>0</v>
      </c>
      <c r="H47" s="33"/>
      <c r="I47" s="33"/>
      <c r="J47" s="33">
        <f t="shared" si="2"/>
        <v>0</v>
      </c>
      <c r="K47" s="33"/>
      <c r="L47" s="33"/>
      <c r="M47" s="33">
        <f t="shared" si="5"/>
        <v>0</v>
      </c>
    </row>
    <row r="48" spans="1:13" ht="15">
      <c r="A48" s="46" t="s">
        <v>385</v>
      </c>
      <c r="B48" s="37">
        <v>853</v>
      </c>
      <c r="C48" s="37">
        <v>295</v>
      </c>
      <c r="D48" s="32">
        <f t="shared" si="3"/>
        <v>0</v>
      </c>
      <c r="E48" s="33"/>
      <c r="F48" s="33"/>
      <c r="G48" s="33">
        <f t="shared" si="4"/>
        <v>0</v>
      </c>
      <c r="H48" s="33"/>
      <c r="I48" s="33"/>
      <c r="J48" s="33">
        <f t="shared" si="2"/>
        <v>0</v>
      </c>
      <c r="K48" s="33"/>
      <c r="L48" s="33"/>
      <c r="M48" s="33">
        <f t="shared" si="5"/>
        <v>0</v>
      </c>
    </row>
    <row r="49" spans="1:13" ht="15">
      <c r="A49" s="46" t="s">
        <v>385</v>
      </c>
      <c r="B49" s="37">
        <v>853</v>
      </c>
      <c r="C49" s="37">
        <v>296</v>
      </c>
      <c r="D49" s="32">
        <f>E49+F49</f>
        <v>0</v>
      </c>
      <c r="E49" s="33"/>
      <c r="F49" s="33"/>
      <c r="G49" s="33">
        <f>H49+I49</f>
        <v>0</v>
      </c>
      <c r="H49" s="33"/>
      <c r="I49" s="33"/>
      <c r="J49" s="33">
        <f t="shared" si="2"/>
        <v>0</v>
      </c>
      <c r="K49" s="33"/>
      <c r="L49" s="33"/>
      <c r="M49" s="33">
        <f t="shared" si="5"/>
        <v>0</v>
      </c>
    </row>
    <row r="50" spans="1:13" ht="15">
      <c r="A50" s="54" t="s">
        <v>360</v>
      </c>
      <c r="B50" s="55"/>
      <c r="C50" s="56"/>
      <c r="D50" s="33">
        <f>D9-D15</f>
        <v>0</v>
      </c>
      <c r="E50" s="33">
        <f aca="true" t="shared" si="6" ref="E50:L50">E9-E15</f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  <c r="I50" s="33">
        <f t="shared" si="6"/>
        <v>0</v>
      </c>
      <c r="J50" s="33">
        <f t="shared" si="6"/>
        <v>0</v>
      </c>
      <c r="K50" s="33">
        <f t="shared" si="6"/>
        <v>0</v>
      </c>
      <c r="L50" s="33">
        <f t="shared" si="6"/>
        <v>0</v>
      </c>
      <c r="M50" s="33">
        <f>M9-M15</f>
        <v>0</v>
      </c>
    </row>
    <row r="51" spans="2:13" ht="15"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5">
      <c r="B52" s="39"/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5">
      <c r="B53" s="39"/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8" ht="15">
      <c r="B54" s="47" t="s">
        <v>317</v>
      </c>
      <c r="C54" s="47"/>
      <c r="D54" s="43"/>
      <c r="H54" s="25" t="s">
        <v>318</v>
      </c>
    </row>
    <row r="55" spans="2:4" ht="15">
      <c r="B55" s="42"/>
      <c r="C55" s="42"/>
      <c r="D55" s="42"/>
    </row>
    <row r="56" spans="2:8" ht="15">
      <c r="B56" s="47" t="s">
        <v>313</v>
      </c>
      <c r="C56" s="47"/>
      <c r="D56" s="43"/>
      <c r="H56" s="25" t="s">
        <v>335</v>
      </c>
    </row>
    <row r="57" spans="7:10" ht="15">
      <c r="G57" s="44"/>
      <c r="H57" s="44"/>
      <c r="I57" s="44"/>
      <c r="J57" s="44"/>
    </row>
  </sheetData>
  <sheetProtection/>
  <mergeCells count="26">
    <mergeCell ref="B1:M1"/>
    <mergeCell ref="B2:M2"/>
    <mergeCell ref="C3:M3"/>
    <mergeCell ref="C4:M4"/>
    <mergeCell ref="A6:A8"/>
    <mergeCell ref="B6:B8"/>
    <mergeCell ref="C6:C8"/>
    <mergeCell ref="D6:F6"/>
    <mergeCell ref="G6:I6"/>
    <mergeCell ref="J6:L6"/>
    <mergeCell ref="M6:M8"/>
    <mergeCell ref="D7:D8"/>
    <mergeCell ref="E7:E8"/>
    <mergeCell ref="F7:F8"/>
    <mergeCell ref="G7:G8"/>
    <mergeCell ref="H7:H8"/>
    <mergeCell ref="I7:I8"/>
    <mergeCell ref="J7:J8"/>
    <mergeCell ref="K7:L7"/>
    <mergeCell ref="B56:C56"/>
    <mergeCell ref="A9:C9"/>
    <mergeCell ref="A10:C10"/>
    <mergeCell ref="A11:C11"/>
    <mergeCell ref="A15:C15"/>
    <mergeCell ref="A50:C50"/>
    <mergeCell ref="B54:C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0"/>
  <sheetViews>
    <sheetView zoomScale="130" zoomScaleNormal="130" zoomScalePageLayoutView="0" workbookViewId="0" topLeftCell="CS158">
      <selection activeCell="CS158" sqref="A1:IV16384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75390625" style="1" customWidth="1"/>
    <col min="21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2539062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75390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24" t="s">
        <v>19</v>
      </c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</row>
    <row r="2" spans="119:153" ht="20.25" customHeight="1">
      <c r="DO2" s="72" t="s">
        <v>317</v>
      </c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</row>
    <row r="3" spans="119:153" ht="30" customHeight="1">
      <c r="DO3" s="226" t="s">
        <v>15</v>
      </c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</row>
    <row r="4" spans="119:153" ht="13.5"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D4" s="72" t="s">
        <v>318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</row>
    <row r="5" spans="119:153" ht="13.5" customHeight="1">
      <c r="DO5" s="74" t="s">
        <v>16</v>
      </c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2"/>
      <c r="EC5" s="2"/>
      <c r="ED5" s="74" t="s">
        <v>17</v>
      </c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</row>
    <row r="6" spans="119:150" ht="13.5">
      <c r="DO6" s="76" t="s">
        <v>18</v>
      </c>
      <c r="DP6" s="76"/>
      <c r="DQ6" s="227">
        <v>12</v>
      </c>
      <c r="DR6" s="227"/>
      <c r="DS6" s="227"/>
      <c r="DT6" s="78" t="s">
        <v>18</v>
      </c>
      <c r="DU6" s="78"/>
      <c r="DW6" s="228" t="str">
        <f>BQ11</f>
        <v>января</v>
      </c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76">
        <v>20</v>
      </c>
      <c r="EM6" s="76"/>
      <c r="EN6" s="76"/>
      <c r="EO6" s="79" t="s">
        <v>226</v>
      </c>
      <c r="EP6" s="79"/>
      <c r="EQ6" s="79"/>
      <c r="ER6" s="78" t="s">
        <v>2</v>
      </c>
      <c r="ES6" s="78"/>
      <c r="ET6" s="78"/>
    </row>
    <row r="7" ht="8.25" customHeight="1"/>
    <row r="8" spans="49:103" s="3" customFormat="1" ht="12.75" customHeight="1">
      <c r="AW8" s="198" t="s">
        <v>230</v>
      </c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</row>
    <row r="9" spans="51:153" s="3" customFormat="1" ht="14.25" customHeight="1">
      <c r="AY9" s="198" t="s">
        <v>231</v>
      </c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EK9" s="215" t="s">
        <v>20</v>
      </c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1"/>
    </row>
    <row r="10" spans="141:153" ht="14.25" thickBot="1">
      <c r="EK10" s="225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3"/>
    </row>
    <row r="11" spans="59:153" ht="12.75" customHeight="1">
      <c r="BG11" s="76" t="s">
        <v>32</v>
      </c>
      <c r="BH11" s="76"/>
      <c r="BI11" s="76"/>
      <c r="BJ11" s="76"/>
      <c r="BK11" s="77" t="s">
        <v>154</v>
      </c>
      <c r="BL11" s="77"/>
      <c r="BM11" s="77"/>
      <c r="BN11" s="78" t="s">
        <v>18</v>
      </c>
      <c r="BO11" s="78"/>
      <c r="BQ11" s="77" t="s">
        <v>241</v>
      </c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224">
        <v>2021</v>
      </c>
      <c r="CG11" s="224"/>
      <c r="CH11" s="224"/>
      <c r="CI11" s="224"/>
      <c r="CJ11" s="224"/>
      <c r="CK11" s="224"/>
      <c r="CL11" s="78" t="s">
        <v>144</v>
      </c>
      <c r="CM11" s="78"/>
      <c r="CN11" s="78"/>
      <c r="CO11" s="78"/>
      <c r="EI11" s="4" t="s">
        <v>21</v>
      </c>
      <c r="EK11" s="222" t="s">
        <v>384</v>
      </c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223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5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216"/>
    </row>
    <row r="13" spans="1:153" ht="15" customHeight="1">
      <c r="A13" s="1" t="s">
        <v>25</v>
      </c>
      <c r="AB13" s="82" t="s">
        <v>216</v>
      </c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EI13" s="4" t="s">
        <v>23</v>
      </c>
      <c r="EK13" s="135" t="s">
        <v>220</v>
      </c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216"/>
    </row>
    <row r="14" spans="139:153" ht="13.5">
      <c r="EI14" s="4" t="s">
        <v>22</v>
      </c>
      <c r="EK14" s="135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216"/>
    </row>
    <row r="15" spans="139:153" ht="13.5">
      <c r="EI15" s="4" t="s">
        <v>26</v>
      </c>
      <c r="EK15" s="135" t="s">
        <v>386</v>
      </c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216"/>
    </row>
    <row r="16" spans="1:153" ht="13.5">
      <c r="A16" s="1" t="s">
        <v>30</v>
      </c>
      <c r="K16" s="82" t="s">
        <v>316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EI16" s="4" t="s">
        <v>27</v>
      </c>
      <c r="EK16" s="135" t="s">
        <v>242</v>
      </c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216"/>
    </row>
    <row r="17" spans="1:153" ht="15" customHeight="1" thickBot="1">
      <c r="A17" s="1" t="s">
        <v>31</v>
      </c>
      <c r="EI17" s="4" t="s">
        <v>28</v>
      </c>
      <c r="EK17" s="131" t="s">
        <v>29</v>
      </c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217"/>
    </row>
    <row r="18" ht="8.25" customHeight="1"/>
    <row r="19" spans="1:153" s="3" customFormat="1" ht="12" customHeight="1">
      <c r="A19" s="218" t="s">
        <v>33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</row>
    <row r="20" ht="6.75" customHeight="1"/>
    <row r="21" spans="1:153" ht="12" customHeight="1">
      <c r="A21" s="180" t="s">
        <v>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1"/>
      <c r="BX21" s="170" t="s">
        <v>1</v>
      </c>
      <c r="BY21" s="171"/>
      <c r="BZ21" s="171"/>
      <c r="CA21" s="171"/>
      <c r="CB21" s="171"/>
      <c r="CC21" s="171"/>
      <c r="CD21" s="171"/>
      <c r="CE21" s="186"/>
      <c r="CF21" s="170" t="s">
        <v>375</v>
      </c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86"/>
      <c r="CS21" s="170" t="s">
        <v>376</v>
      </c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86"/>
      <c r="DF21" s="219" t="s">
        <v>145</v>
      </c>
      <c r="DG21" s="215" t="s">
        <v>6</v>
      </c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</row>
    <row r="22" spans="1:153" ht="12.7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3"/>
      <c r="BX22" s="187"/>
      <c r="BY22" s="188"/>
      <c r="BZ22" s="188"/>
      <c r="CA22" s="188"/>
      <c r="CB22" s="188"/>
      <c r="CC22" s="188"/>
      <c r="CD22" s="188"/>
      <c r="CE22" s="189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220"/>
      <c r="DG22" s="91" t="s">
        <v>146</v>
      </c>
      <c r="DH22" s="91"/>
      <c r="DI22" s="91"/>
      <c r="DJ22" s="91"/>
      <c r="DK22" s="129" t="s">
        <v>147</v>
      </c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8"/>
      <c r="DX22" s="129" t="s">
        <v>340</v>
      </c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8"/>
      <c r="EK22" s="170" t="s">
        <v>5</v>
      </c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</row>
    <row r="23" spans="1:153" ht="198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5"/>
      <c r="BX23" s="172"/>
      <c r="BY23" s="173"/>
      <c r="BZ23" s="173"/>
      <c r="CA23" s="173"/>
      <c r="CB23" s="173"/>
      <c r="CC23" s="173"/>
      <c r="CD23" s="173"/>
      <c r="CE23" s="190"/>
      <c r="CF23" s="172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90"/>
      <c r="CS23" s="172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90"/>
      <c r="DF23" s="221"/>
      <c r="DG23" s="6" t="s">
        <v>148</v>
      </c>
      <c r="DH23" s="5" t="s">
        <v>149</v>
      </c>
      <c r="DI23" s="5" t="s">
        <v>150</v>
      </c>
      <c r="DJ23" s="6" t="s">
        <v>319</v>
      </c>
      <c r="DK23" s="174" t="s">
        <v>3</v>
      </c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6"/>
      <c r="DX23" s="174" t="s">
        <v>4</v>
      </c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72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</row>
    <row r="24" spans="1:153" ht="16.5" customHeight="1">
      <c r="A24" s="163" t="s">
        <v>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213" t="s">
        <v>8</v>
      </c>
      <c r="BY24" s="213"/>
      <c r="BZ24" s="213"/>
      <c r="CA24" s="213"/>
      <c r="CB24" s="213"/>
      <c r="CC24" s="213"/>
      <c r="CD24" s="213"/>
      <c r="CE24" s="213"/>
      <c r="CF24" s="213" t="s">
        <v>9</v>
      </c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 t="s">
        <v>10</v>
      </c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151</v>
      </c>
      <c r="DK24" s="213" t="s">
        <v>152</v>
      </c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 t="s">
        <v>153</v>
      </c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 t="s">
        <v>154</v>
      </c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</row>
    <row r="25" spans="1:153" ht="13.5" customHeight="1">
      <c r="A25" s="105" t="s">
        <v>377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214"/>
      <c r="BX25" s="90" t="s">
        <v>34</v>
      </c>
      <c r="BY25" s="90"/>
      <c r="BZ25" s="90"/>
      <c r="CA25" s="90"/>
      <c r="CB25" s="90"/>
      <c r="CC25" s="90"/>
      <c r="CD25" s="90"/>
      <c r="CE25" s="90"/>
      <c r="CF25" s="90" t="s">
        <v>35</v>
      </c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 t="s">
        <v>35</v>
      </c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"/>
      <c r="DG25" s="10">
        <f>SUM(DH25:DJ25)</f>
        <v>467.36</v>
      </c>
      <c r="DH25" s="10">
        <v>467.36</v>
      </c>
      <c r="DI25" s="10"/>
      <c r="DJ25" s="10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</row>
    <row r="26" spans="1:153" ht="12.75" customHeight="1">
      <c r="A26" s="105" t="s">
        <v>378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214"/>
      <c r="BX26" s="90" t="s">
        <v>36</v>
      </c>
      <c r="BY26" s="90"/>
      <c r="BZ26" s="90"/>
      <c r="CA26" s="90"/>
      <c r="CB26" s="90"/>
      <c r="CC26" s="90"/>
      <c r="CD26" s="90"/>
      <c r="CE26" s="90"/>
      <c r="CF26" s="90" t="s">
        <v>35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 t="s">
        <v>35</v>
      </c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"/>
      <c r="DG26" s="10"/>
      <c r="DH26" s="10"/>
      <c r="DI26" s="10"/>
      <c r="DJ26" s="10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</row>
    <row r="27" spans="1:153" ht="13.5">
      <c r="A27" s="153" t="s">
        <v>37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229"/>
      <c r="BX27" s="193" t="s">
        <v>38</v>
      </c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"/>
      <c r="DG27" s="10">
        <f>SUM(DH27:DJ27)</f>
        <v>6704912</v>
      </c>
      <c r="DH27" s="10">
        <f>DH28+DH43+DH46+DH50+DH32</f>
        <v>6501972</v>
      </c>
      <c r="DI27" s="10">
        <f>DI28+DI43+DI46+DI50+DI32</f>
        <v>152940</v>
      </c>
      <c r="DJ27" s="10">
        <f>DJ28+DJ43+DJ46+DJ50+DJ32</f>
        <v>50000</v>
      </c>
      <c r="DK27" s="194">
        <f>DK28+DK32+DK43+DK46+DK50</f>
        <v>7750000</v>
      </c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>
        <f>DX28+DX32+DX43+DX46+DX50</f>
        <v>7750000</v>
      </c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>
        <f>EK28+EK32+EK43+EK46+EK50</f>
        <v>0</v>
      </c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</row>
    <row r="28" spans="1:153" ht="28.5" customHeight="1">
      <c r="A28" s="242" t="s">
        <v>39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3"/>
      <c r="BX28" s="193" t="s">
        <v>40</v>
      </c>
      <c r="BY28" s="193"/>
      <c r="BZ28" s="193"/>
      <c r="CA28" s="193"/>
      <c r="CB28" s="193"/>
      <c r="CC28" s="193"/>
      <c r="CD28" s="193"/>
      <c r="CE28" s="193"/>
      <c r="CF28" s="210" t="s">
        <v>221</v>
      </c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1"/>
      <c r="CS28" s="193" t="s">
        <v>41</v>
      </c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194">
        <f>SUM(DK29:DW31)</f>
        <v>0</v>
      </c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>
        <f>SUM(DX29:EJ31)</f>
        <v>0</v>
      </c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>
        <f>SUM(EK29:EW31)</f>
        <v>0</v>
      </c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</row>
    <row r="29" spans="1:153" ht="13.5">
      <c r="A29" s="256" t="s">
        <v>42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7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 t="s">
        <v>41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211">
        <f>SUM(DH29:DJ30)</f>
        <v>0</v>
      </c>
      <c r="DH29" s="195"/>
      <c r="DI29" s="195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</row>
    <row r="30" spans="1:153" ht="13.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1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212"/>
      <c r="DH30" s="196"/>
      <c r="DI30" s="196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</row>
    <row r="31" spans="1:153" ht="13.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36"/>
      <c r="BY31" s="84"/>
      <c r="BZ31" s="84"/>
      <c r="CA31" s="84"/>
      <c r="CB31" s="84"/>
      <c r="CC31" s="84"/>
      <c r="CD31" s="84"/>
      <c r="CE31" s="85"/>
      <c r="CF31" s="136" t="s">
        <v>221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5"/>
      <c r="CS31" s="136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8"/>
      <c r="DG31" s="14">
        <f>SUM(DH31:DJ31)</f>
        <v>0</v>
      </c>
      <c r="DH31" s="15"/>
      <c r="DI31" s="15"/>
      <c r="DJ31" s="13"/>
      <c r="DK31" s="203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5"/>
      <c r="DX31" s="203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5"/>
      <c r="EK31" s="203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5"/>
    </row>
    <row r="32" spans="1:154" ht="25.5" customHeight="1">
      <c r="A32" s="242" t="s">
        <v>43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3"/>
      <c r="BX32" s="193" t="s">
        <v>44</v>
      </c>
      <c r="BY32" s="193"/>
      <c r="BZ32" s="193"/>
      <c r="CA32" s="193"/>
      <c r="CB32" s="193"/>
      <c r="CC32" s="193"/>
      <c r="CD32" s="193"/>
      <c r="CE32" s="193"/>
      <c r="CF32" s="193" t="s">
        <v>362</v>
      </c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 t="s">
        <v>45</v>
      </c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9"/>
      <c r="DG32" s="14">
        <f>SUM(DH32:DJ32)</f>
        <v>6551972</v>
      </c>
      <c r="DH32" s="10">
        <f>DH34+DH38</f>
        <v>6501972</v>
      </c>
      <c r="DI32" s="10">
        <f>DI34+DI38</f>
        <v>0</v>
      </c>
      <c r="DJ32" s="10">
        <f>DJ34+DJ38</f>
        <v>50000</v>
      </c>
      <c r="DK32" s="194">
        <f>DK34+DK38</f>
        <v>7750000</v>
      </c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>
        <f>DX34+DX38</f>
        <v>7750000</v>
      </c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3"/>
    </row>
    <row r="33" spans="1:153" ht="10.5" customHeight="1">
      <c r="A33" s="206" t="s">
        <v>42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7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8"/>
      <c r="DG33" s="13"/>
      <c r="DH33" s="13"/>
      <c r="DI33" s="13"/>
      <c r="DJ33" s="13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</row>
    <row r="34" spans="1:153" s="3" customFormat="1" ht="48" customHeight="1">
      <c r="A34" s="232" t="s">
        <v>219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3"/>
      <c r="BX34" s="193" t="s">
        <v>46</v>
      </c>
      <c r="BY34" s="193"/>
      <c r="BZ34" s="193"/>
      <c r="CA34" s="193"/>
      <c r="CB34" s="193"/>
      <c r="CC34" s="193"/>
      <c r="CD34" s="193"/>
      <c r="CE34" s="193"/>
      <c r="CF34" s="193" t="s">
        <v>362</v>
      </c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 t="s">
        <v>45</v>
      </c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9"/>
      <c r="DG34" s="14">
        <f>SUM(DH34:DJ34)</f>
        <v>6501972</v>
      </c>
      <c r="DH34" s="10">
        <f>SUM(DH36:DH37)</f>
        <v>6501972</v>
      </c>
      <c r="DI34" s="10">
        <f>SUM(DI36:DI37)</f>
        <v>0</v>
      </c>
      <c r="DJ34" s="10">
        <f>SUM(DJ36:DJ37)</f>
        <v>0</v>
      </c>
      <c r="DK34" s="194">
        <f>SUM(DK36:DW37)</f>
        <v>7700000</v>
      </c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>
        <f>SUM(DX36:EJ37)</f>
        <v>7700000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</row>
    <row r="35" spans="1:153" ht="15" customHeight="1">
      <c r="A35" s="206" t="s">
        <v>42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7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8"/>
      <c r="DG35" s="13"/>
      <c r="DH35" s="13"/>
      <c r="DI35" s="13"/>
      <c r="DJ35" s="13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</row>
    <row r="36" spans="1:153" ht="30" customHeight="1">
      <c r="A36" s="199" t="s">
        <v>367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200"/>
      <c r="BX36" s="90"/>
      <c r="BY36" s="90"/>
      <c r="BZ36" s="90"/>
      <c r="CA36" s="90"/>
      <c r="CB36" s="90"/>
      <c r="CC36" s="90"/>
      <c r="CD36" s="90"/>
      <c r="CE36" s="90"/>
      <c r="CF36" s="136" t="s">
        <v>362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90" t="s">
        <v>45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8"/>
      <c r="DG36" s="14">
        <f>SUM(DH36:DJ36)</f>
        <v>6501972</v>
      </c>
      <c r="DH36" s="13">
        <v>6501972</v>
      </c>
      <c r="DI36" s="13"/>
      <c r="DJ36" s="13"/>
      <c r="DK36" s="179">
        <v>7700000</v>
      </c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>
        <v>7700000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</row>
    <row r="37" spans="1:153" ht="13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200"/>
      <c r="BX37" s="90"/>
      <c r="BY37" s="90"/>
      <c r="BZ37" s="90"/>
      <c r="CA37" s="90"/>
      <c r="CB37" s="90"/>
      <c r="CC37" s="90"/>
      <c r="CD37" s="90"/>
      <c r="CE37" s="90"/>
      <c r="CF37" s="136" t="s">
        <v>221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90" t="s">
        <v>45</v>
      </c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16"/>
      <c r="DG37" s="14">
        <f>SUM(DH37:DJ37)</f>
        <v>0</v>
      </c>
      <c r="DH37" s="12"/>
      <c r="DI37" s="12"/>
      <c r="DJ37" s="13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</row>
    <row r="38" spans="1:153" s="3" customFormat="1" ht="21.75" customHeight="1">
      <c r="A38" s="232" t="s">
        <v>217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3"/>
      <c r="BX38" s="193" t="s">
        <v>47</v>
      </c>
      <c r="BY38" s="193"/>
      <c r="BZ38" s="193"/>
      <c r="CA38" s="193"/>
      <c r="CB38" s="193"/>
      <c r="CC38" s="193"/>
      <c r="CD38" s="193"/>
      <c r="CE38" s="193"/>
      <c r="CF38" s="193" t="s">
        <v>362</v>
      </c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 t="s">
        <v>45</v>
      </c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194">
        <f>SUM(DK40:DW42)</f>
        <v>50000</v>
      </c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>
        <f>SUM(DX40:EJ42)</f>
        <v>50000</v>
      </c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</row>
    <row r="39" spans="1:153" ht="14.25" customHeight="1">
      <c r="A39" s="206" t="s">
        <v>42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7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8"/>
      <c r="DG39" s="13"/>
      <c r="DH39" s="13"/>
      <c r="DI39" s="13"/>
      <c r="DJ39" s="13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</row>
    <row r="40" spans="1:153" ht="13.5" customHeight="1">
      <c r="A40" s="258" t="s">
        <v>363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9"/>
      <c r="BX40" s="90"/>
      <c r="BY40" s="90"/>
      <c r="BZ40" s="90"/>
      <c r="CA40" s="90"/>
      <c r="CB40" s="90"/>
      <c r="CC40" s="90"/>
      <c r="CD40" s="90"/>
      <c r="CE40" s="90"/>
      <c r="CF40" s="136" t="s">
        <v>362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90" t="s">
        <v>45</v>
      </c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16"/>
      <c r="DG40" s="14">
        <f>SUM(DH40:DJ40)</f>
        <v>13500</v>
      </c>
      <c r="DH40" s="12"/>
      <c r="DI40" s="12"/>
      <c r="DJ40" s="13">
        <v>13500</v>
      </c>
      <c r="DK40" s="203">
        <v>13500</v>
      </c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5"/>
      <c r="DX40" s="179">
        <v>13500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</row>
    <row r="41" spans="1:153" ht="15" customHeight="1">
      <c r="A41" s="258" t="s">
        <v>364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9"/>
      <c r="BX41" s="90"/>
      <c r="BY41" s="90"/>
      <c r="BZ41" s="90"/>
      <c r="CA41" s="90"/>
      <c r="CB41" s="90"/>
      <c r="CC41" s="90"/>
      <c r="CD41" s="90"/>
      <c r="CE41" s="90"/>
      <c r="CF41" s="136" t="s">
        <v>362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90" t="s">
        <v>45</v>
      </c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16"/>
      <c r="DG41" s="14">
        <f>SUM(DH41:DJ41)</f>
        <v>11000</v>
      </c>
      <c r="DH41" s="12"/>
      <c r="DI41" s="12"/>
      <c r="DJ41" s="13">
        <v>11000</v>
      </c>
      <c r="DK41" s="203">
        <v>11000</v>
      </c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5"/>
      <c r="DX41" s="179">
        <v>11000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</row>
    <row r="42" spans="1:153" ht="15" customHeight="1">
      <c r="A42" s="258" t="s">
        <v>365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9"/>
      <c r="BX42" s="90"/>
      <c r="BY42" s="90"/>
      <c r="BZ42" s="90"/>
      <c r="CA42" s="90"/>
      <c r="CB42" s="90"/>
      <c r="CC42" s="90"/>
      <c r="CD42" s="90"/>
      <c r="CE42" s="90"/>
      <c r="CF42" s="136" t="s">
        <v>362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90" t="s">
        <v>45</v>
      </c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16"/>
      <c r="DG42" s="14">
        <f>SUM(DH42:DJ42)</f>
        <v>25500</v>
      </c>
      <c r="DH42" s="12"/>
      <c r="DI42" s="12"/>
      <c r="DJ42" s="13">
        <v>25500</v>
      </c>
      <c r="DK42" s="203">
        <v>25500</v>
      </c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5"/>
      <c r="DX42" s="179">
        <v>25500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</row>
    <row r="43" spans="1:153" ht="27" customHeight="1">
      <c r="A43" s="242" t="s">
        <v>48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3"/>
      <c r="BX43" s="193" t="s">
        <v>49</v>
      </c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 t="s">
        <v>50</v>
      </c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79">
        <f>SUM(DK44)</f>
        <v>0</v>
      </c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>
        <f>SUM(DX44)</f>
        <v>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</row>
    <row r="44" spans="1:153" ht="10.5" customHeight="1">
      <c r="A44" s="256" t="s">
        <v>42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7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 t="s">
        <v>50</v>
      </c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197"/>
      <c r="DG44" s="195">
        <f>SUM(DH44:DJ45)</f>
        <v>0</v>
      </c>
      <c r="DH44" s="195"/>
      <c r="DI44" s="195"/>
      <c r="DJ44" s="205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</row>
    <row r="45" spans="1:153" ht="10.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1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5"/>
      <c r="DG45" s="196"/>
      <c r="DH45" s="196"/>
      <c r="DI45" s="196"/>
      <c r="DJ45" s="205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</row>
    <row r="46" spans="1:153" ht="18" customHeight="1">
      <c r="A46" s="242" t="s">
        <v>51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3"/>
      <c r="BX46" s="193" t="s">
        <v>52</v>
      </c>
      <c r="BY46" s="193"/>
      <c r="BZ46" s="193"/>
      <c r="CA46" s="193"/>
      <c r="CB46" s="193"/>
      <c r="CC46" s="193"/>
      <c r="CD46" s="193"/>
      <c r="CE46" s="193"/>
      <c r="CF46" s="193" t="s">
        <v>362</v>
      </c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 t="s">
        <v>53</v>
      </c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8"/>
      <c r="DG46" s="14">
        <f>SUM(DH46:DJ46)</f>
        <v>152940</v>
      </c>
      <c r="DH46" s="19">
        <f>SUM(DH47:DH49)</f>
        <v>0</v>
      </c>
      <c r="DI46" s="19">
        <f>SUM(DI47:DI49)</f>
        <v>152940</v>
      </c>
      <c r="DJ46" s="19">
        <f>SUM(DJ47:DJ49)</f>
        <v>0</v>
      </c>
      <c r="DK46" s="194">
        <f>SUM(DK47:DW49)</f>
        <v>0</v>
      </c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>
        <f>SUM(DX47:EJ49)</f>
        <v>0</v>
      </c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</row>
    <row r="47" spans="1:153" ht="10.5" customHeight="1">
      <c r="A47" s="252" t="s">
        <v>366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3"/>
      <c r="BX47" s="90"/>
      <c r="BY47" s="90"/>
      <c r="BZ47" s="90"/>
      <c r="CA47" s="90"/>
      <c r="CB47" s="90"/>
      <c r="CC47" s="90"/>
      <c r="CD47" s="90"/>
      <c r="CE47" s="90"/>
      <c r="CF47" s="90" t="s">
        <v>362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 t="s">
        <v>53</v>
      </c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197" t="s">
        <v>361</v>
      </c>
      <c r="DG47" s="211">
        <f>SUM(DH47:DJ48)</f>
        <v>152940</v>
      </c>
      <c r="DH47" s="195"/>
      <c r="DI47" s="195">
        <v>152940</v>
      </c>
      <c r="DJ47" s="205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</row>
    <row r="48" spans="1:153" ht="19.5" customHeight="1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5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5"/>
      <c r="DG48" s="212"/>
      <c r="DH48" s="196"/>
      <c r="DI48" s="196"/>
      <c r="DJ48" s="205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</row>
    <row r="49" spans="1:153" ht="1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9"/>
      <c r="BX49" s="90"/>
      <c r="BY49" s="90"/>
      <c r="BZ49" s="90"/>
      <c r="CA49" s="90"/>
      <c r="CB49" s="90"/>
      <c r="CC49" s="90"/>
      <c r="CD49" s="90"/>
      <c r="CE49" s="90"/>
      <c r="CF49" s="136" t="s">
        <v>221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90" t="s">
        <v>53</v>
      </c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8"/>
      <c r="DG49" s="14">
        <f>SUM(DH49:DJ49)</f>
        <v>0</v>
      </c>
      <c r="DH49" s="13"/>
      <c r="DI49" s="13"/>
      <c r="DJ49" s="13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</row>
    <row r="50" spans="1:153" ht="15" customHeight="1">
      <c r="A50" s="242" t="s">
        <v>54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3"/>
      <c r="BX50" s="193" t="s">
        <v>55</v>
      </c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 t="s">
        <v>56</v>
      </c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79">
        <f>SUM(DK51:DW53)</f>
        <v>0</v>
      </c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>
        <f>SUM(DX51:EJ53)</f>
        <v>0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</row>
    <row r="51" spans="1:153" ht="12" customHeight="1">
      <c r="A51" s="244" t="s">
        <v>42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5"/>
      <c r="BX51" s="90"/>
      <c r="BY51" s="90"/>
      <c r="BZ51" s="90"/>
      <c r="CA51" s="90"/>
      <c r="CB51" s="90"/>
      <c r="CC51" s="90"/>
      <c r="CD51" s="90"/>
      <c r="CE51" s="90"/>
      <c r="CF51" s="90" t="s">
        <v>221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197"/>
      <c r="DG51" s="195">
        <v>0</v>
      </c>
      <c r="DH51" s="195"/>
      <c r="DI51" s="195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</row>
    <row r="52" spans="1:153" ht="10.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7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5"/>
      <c r="DG52" s="196"/>
      <c r="DH52" s="196"/>
      <c r="DI52" s="196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</row>
    <row r="53" spans="1:153" ht="13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200"/>
      <c r="BX53" s="90"/>
      <c r="BY53" s="90"/>
      <c r="BZ53" s="90"/>
      <c r="CA53" s="90"/>
      <c r="CB53" s="90"/>
      <c r="CC53" s="90"/>
      <c r="CD53" s="90"/>
      <c r="CE53" s="90"/>
      <c r="CF53" s="136" t="s">
        <v>221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8"/>
      <c r="DG53" s="13">
        <f>SUM(DH53:DJ53)</f>
        <v>0</v>
      </c>
      <c r="DH53" s="13"/>
      <c r="DI53" s="13"/>
      <c r="DJ53" s="13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</row>
    <row r="54" spans="1:153" ht="12.75" customHeight="1">
      <c r="A54" s="242" t="s">
        <v>57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3"/>
      <c r="BX54" s="193" t="s">
        <v>58</v>
      </c>
      <c r="BY54" s="193"/>
      <c r="BZ54" s="193"/>
      <c r="CA54" s="193"/>
      <c r="CB54" s="193"/>
      <c r="CC54" s="193"/>
      <c r="CD54" s="193"/>
      <c r="CE54" s="193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79">
        <f>SUM(DK55:DW57)</f>
        <v>0</v>
      </c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>
        <f>SUM(DX55:EJ57)</f>
        <v>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</row>
    <row r="55" spans="1:153" ht="10.5" customHeight="1">
      <c r="A55" s="244" t="s">
        <v>42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5"/>
      <c r="BX55" s="90"/>
      <c r="BY55" s="90"/>
      <c r="BZ55" s="90"/>
      <c r="CA55" s="90"/>
      <c r="CB55" s="90"/>
      <c r="CC55" s="90"/>
      <c r="CD55" s="90"/>
      <c r="CE55" s="90"/>
      <c r="CF55" s="90" t="s">
        <v>221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197"/>
      <c r="DG55" s="195">
        <v>0</v>
      </c>
      <c r="DH55" s="195"/>
      <c r="DI55" s="195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</row>
    <row r="56" spans="1:153" ht="10.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7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5"/>
      <c r="DG56" s="196"/>
      <c r="DH56" s="196"/>
      <c r="DI56" s="196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</row>
    <row r="57" spans="1:153" ht="13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200"/>
      <c r="BX57" s="90"/>
      <c r="BY57" s="90"/>
      <c r="BZ57" s="90"/>
      <c r="CA57" s="90"/>
      <c r="CB57" s="90"/>
      <c r="CC57" s="90"/>
      <c r="CD57" s="90"/>
      <c r="CE57" s="90"/>
      <c r="CF57" s="136" t="s">
        <v>221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8"/>
      <c r="DG57" s="13">
        <f>SUM(DH57:DJ57)</f>
        <v>0</v>
      </c>
      <c r="DH57" s="13"/>
      <c r="DI57" s="13"/>
      <c r="DJ57" s="13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</row>
    <row r="58" spans="1:153" ht="15" customHeight="1">
      <c r="A58" s="242" t="s">
        <v>320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3"/>
      <c r="BX58" s="193" t="s">
        <v>59</v>
      </c>
      <c r="BY58" s="193"/>
      <c r="BZ58" s="193"/>
      <c r="CA58" s="193"/>
      <c r="CB58" s="193"/>
      <c r="CC58" s="193"/>
      <c r="CD58" s="193"/>
      <c r="CE58" s="193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 t="s">
        <v>35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8"/>
      <c r="DG58" s="13">
        <f>SUM(DH58:DJ58)</f>
        <v>0</v>
      </c>
      <c r="DH58" s="13"/>
      <c r="DI58" s="13"/>
      <c r="DJ58" s="13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</row>
    <row r="59" spans="1:153" ht="33.75" customHeight="1">
      <c r="A59" s="199" t="s">
        <v>60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200"/>
      <c r="BX59" s="90" t="s">
        <v>61</v>
      </c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 t="s">
        <v>62</v>
      </c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8"/>
      <c r="DG59" s="13">
        <f>SUM(DH59:DJ59)</f>
        <v>0</v>
      </c>
      <c r="DH59" s="8"/>
      <c r="DI59" s="8"/>
      <c r="DJ59" s="8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 t="s">
        <v>35</v>
      </c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</row>
    <row r="60" spans="1:153" ht="10.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20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8"/>
      <c r="DG60" s="13">
        <f>SUM(DH60:DJ60)</f>
        <v>0</v>
      </c>
      <c r="DH60" s="8"/>
      <c r="DI60" s="8"/>
      <c r="DJ60" s="8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</row>
    <row r="61" spans="1:153" ht="15" customHeight="1">
      <c r="A61" s="153" t="s">
        <v>63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229"/>
      <c r="BX61" s="193" t="s">
        <v>64</v>
      </c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 t="s">
        <v>35</v>
      </c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8"/>
      <c r="DG61" s="10">
        <f>DG62+DG72+DG74+DG75+DG76+DG77+DG79+DG86+DG95+DG105+DG135</f>
        <v>6705379.359999999</v>
      </c>
      <c r="DH61" s="10">
        <f>DH62+DH72+DH74+DH75+DH76+DH77+DH79+DH86+DH95+DH105+DH135</f>
        <v>6502439.36</v>
      </c>
      <c r="DI61" s="10">
        <f>DI62+DI72+DI74+DI75+DI76+DI77+DI79+DI86+DI95+DI105+DI135+DI132</f>
        <v>152940</v>
      </c>
      <c r="DJ61" s="10">
        <f>DJ62+DJ72+DJ74+DJ75+DJ76+DJ77+DJ79+DJ86+DJ95+DJ105+DJ135+DJ132</f>
        <v>50000</v>
      </c>
      <c r="DK61" s="194">
        <f>DK62+DK72+DK74+DK75+DK76+DK77+DK79+DK83+DK84+DK85+DK86+DK95+DK103+DK105</f>
        <v>7750000</v>
      </c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>
        <f>DX62+DX72+DX74+DX75+DX76+DX77+DX79+DX83+DX84+DX85+DX86+DX95+DX103+DX105</f>
        <v>7750000</v>
      </c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</row>
    <row r="62" spans="1:153" s="3" customFormat="1" ht="31.5" customHeight="1">
      <c r="A62" s="240" t="s">
        <v>163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1"/>
      <c r="BX62" s="193" t="s">
        <v>65</v>
      </c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 t="s">
        <v>35</v>
      </c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9"/>
      <c r="DG62" s="10">
        <f>DG63+DG66+DG71</f>
        <v>4319993</v>
      </c>
      <c r="DH62" s="10">
        <f>DH63+DH66+DH71</f>
        <v>4307993</v>
      </c>
      <c r="DI62" s="10">
        <f>DI63+DI66+DI71</f>
        <v>0</v>
      </c>
      <c r="DJ62" s="10">
        <f>DJ63+DJ66+DJ71</f>
        <v>12000</v>
      </c>
      <c r="DK62" s="194">
        <f>DK63+DK66+DK71</f>
        <v>5250000</v>
      </c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>
        <f>DX63+DX66+DX71</f>
        <v>5250000</v>
      </c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3" t="s">
        <v>35</v>
      </c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</row>
    <row r="63" spans="1:153" s="3" customFormat="1" ht="27.75" customHeight="1">
      <c r="A63" s="232" t="s">
        <v>379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3"/>
      <c r="BX63" s="193" t="s">
        <v>66</v>
      </c>
      <c r="BY63" s="193"/>
      <c r="BZ63" s="193"/>
      <c r="CA63" s="193"/>
      <c r="CB63" s="193"/>
      <c r="CC63" s="193"/>
      <c r="CD63" s="193"/>
      <c r="CE63" s="193"/>
      <c r="CF63" s="193" t="s">
        <v>67</v>
      </c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9"/>
      <c r="DG63" s="10">
        <f>SUM(DG64:DG65)</f>
        <v>4319993</v>
      </c>
      <c r="DH63" s="10">
        <f>SUM(DH64:DH65)</f>
        <v>4307993</v>
      </c>
      <c r="DI63" s="10">
        <f>SUM(DI64:DI65)</f>
        <v>0</v>
      </c>
      <c r="DJ63" s="10">
        <f>SUM(DJ64:DJ65)</f>
        <v>12000</v>
      </c>
      <c r="DK63" s="194">
        <f>SUM(DK64:DW65)</f>
        <v>5250000</v>
      </c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>
        <f>SUM(DX64:EJ65)</f>
        <v>5250000</v>
      </c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3" t="s">
        <v>35</v>
      </c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</row>
    <row r="64" spans="1:153" ht="18" customHeight="1">
      <c r="A64" s="199" t="s">
        <v>161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200"/>
      <c r="BX64" s="136"/>
      <c r="BY64" s="84"/>
      <c r="BZ64" s="84"/>
      <c r="CA64" s="84"/>
      <c r="CB64" s="84"/>
      <c r="CC64" s="84"/>
      <c r="CD64" s="84"/>
      <c r="CE64" s="85"/>
      <c r="CF64" s="90" t="s">
        <v>368</v>
      </c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 t="s">
        <v>162</v>
      </c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8"/>
      <c r="DG64" s="13">
        <f>DH64+DI64+DJ64</f>
        <v>4304993</v>
      </c>
      <c r="DH64" s="13">
        <v>4292993</v>
      </c>
      <c r="DI64" s="13"/>
      <c r="DJ64" s="13">
        <v>12000</v>
      </c>
      <c r="DK64" s="179">
        <v>5250000</v>
      </c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>
        <v>5250000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90" t="s">
        <v>35</v>
      </c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</row>
    <row r="65" spans="1:153" ht="14.25" customHeight="1">
      <c r="A65" s="199" t="s">
        <v>155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200"/>
      <c r="BX65" s="136"/>
      <c r="BY65" s="84"/>
      <c r="BZ65" s="84"/>
      <c r="CA65" s="84"/>
      <c r="CB65" s="84"/>
      <c r="CC65" s="84"/>
      <c r="CD65" s="84"/>
      <c r="CE65" s="85"/>
      <c r="CF65" s="90" t="s">
        <v>368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 t="s">
        <v>156</v>
      </c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8"/>
      <c r="DG65" s="13">
        <f aca="true" t="shared" si="0" ref="DG65:DG70">DH65+DI65+DJ65</f>
        <v>15000</v>
      </c>
      <c r="DH65" s="13">
        <v>15000</v>
      </c>
      <c r="DI65" s="13"/>
      <c r="DJ65" s="13">
        <v>0</v>
      </c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90" t="s">
        <v>35</v>
      </c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</row>
    <row r="66" spans="1:153" s="3" customFormat="1" ht="32.25" customHeight="1">
      <c r="A66" s="232" t="s">
        <v>155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3"/>
      <c r="BX66" s="210" t="s">
        <v>68</v>
      </c>
      <c r="BY66" s="150"/>
      <c r="BZ66" s="150"/>
      <c r="CA66" s="150"/>
      <c r="CB66" s="150"/>
      <c r="CC66" s="150"/>
      <c r="CD66" s="150"/>
      <c r="CE66" s="151"/>
      <c r="CF66" s="193" t="s">
        <v>69</v>
      </c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194">
        <f>SUM(DK67:DW70)</f>
        <v>0</v>
      </c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>
        <f>SUM(DX67:EJ70)</f>
        <v>0</v>
      </c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3" t="s">
        <v>35</v>
      </c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</row>
    <row r="67" spans="1:153" ht="15.75" customHeight="1">
      <c r="A67" s="199" t="s">
        <v>205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200"/>
      <c r="BX67" s="136"/>
      <c r="BY67" s="84"/>
      <c r="BZ67" s="84"/>
      <c r="CA67" s="84"/>
      <c r="CB67" s="84"/>
      <c r="CC67" s="84"/>
      <c r="CD67" s="84"/>
      <c r="CE67" s="85"/>
      <c r="CF67" s="90" t="s">
        <v>232</v>
      </c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 t="s">
        <v>204</v>
      </c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8"/>
      <c r="DG67" s="13">
        <f t="shared" si="0"/>
        <v>0</v>
      </c>
      <c r="DH67" s="13"/>
      <c r="DI67" s="13"/>
      <c r="DJ67" s="13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90" t="s">
        <v>35</v>
      </c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</row>
    <row r="68" spans="1:153" ht="15.75" customHeight="1">
      <c r="A68" s="199" t="s">
        <v>158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200"/>
      <c r="BX68" s="136"/>
      <c r="BY68" s="84"/>
      <c r="BZ68" s="84"/>
      <c r="CA68" s="84"/>
      <c r="CB68" s="84"/>
      <c r="CC68" s="84"/>
      <c r="CD68" s="84"/>
      <c r="CE68" s="85"/>
      <c r="CF68" s="90" t="s">
        <v>232</v>
      </c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 t="s">
        <v>157</v>
      </c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8"/>
      <c r="DG68" s="13">
        <f t="shared" si="0"/>
        <v>0</v>
      </c>
      <c r="DH68" s="13"/>
      <c r="DI68" s="13"/>
      <c r="DJ68" s="13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90" t="s">
        <v>35</v>
      </c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</row>
    <row r="69" spans="1:153" ht="15" customHeight="1">
      <c r="A69" s="199" t="s">
        <v>155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200"/>
      <c r="BX69" s="136"/>
      <c r="BY69" s="84"/>
      <c r="BZ69" s="84"/>
      <c r="CA69" s="84"/>
      <c r="CB69" s="84"/>
      <c r="CC69" s="84"/>
      <c r="CD69" s="84"/>
      <c r="CE69" s="85"/>
      <c r="CF69" s="90" t="s">
        <v>232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 t="s">
        <v>156</v>
      </c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8"/>
      <c r="DG69" s="13">
        <f t="shared" si="0"/>
        <v>0</v>
      </c>
      <c r="DH69" s="13"/>
      <c r="DI69" s="13"/>
      <c r="DJ69" s="13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90" t="s">
        <v>35</v>
      </c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</row>
    <row r="70" spans="1:153" ht="10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200"/>
      <c r="BX70" s="136"/>
      <c r="BY70" s="84"/>
      <c r="BZ70" s="84"/>
      <c r="CA70" s="84"/>
      <c r="CB70" s="84"/>
      <c r="CC70" s="84"/>
      <c r="CD70" s="84"/>
      <c r="CE70" s="85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8"/>
      <c r="DG70" s="13">
        <f t="shared" si="0"/>
        <v>0</v>
      </c>
      <c r="DH70" s="13"/>
      <c r="DI70" s="13"/>
      <c r="DJ70" s="13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</row>
    <row r="71" spans="1:153" s="3" customFormat="1" ht="32.25" customHeight="1">
      <c r="A71" s="236" t="s">
        <v>165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7"/>
      <c r="BX71" s="193" t="s">
        <v>70</v>
      </c>
      <c r="BY71" s="193"/>
      <c r="BZ71" s="193"/>
      <c r="CA71" s="193"/>
      <c r="CB71" s="193"/>
      <c r="CC71" s="193"/>
      <c r="CD71" s="193"/>
      <c r="CE71" s="193"/>
      <c r="CF71" s="193" t="s">
        <v>71</v>
      </c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9"/>
      <c r="DG71" s="10"/>
      <c r="DH71" s="10"/>
      <c r="DI71" s="10"/>
      <c r="DJ71" s="10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3" t="s">
        <v>35</v>
      </c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</row>
    <row r="72" spans="1:153" s="3" customFormat="1" ht="30" customHeight="1">
      <c r="A72" s="236" t="s">
        <v>166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7"/>
      <c r="BX72" s="193" t="s">
        <v>72</v>
      </c>
      <c r="BY72" s="193"/>
      <c r="BZ72" s="193"/>
      <c r="CA72" s="193"/>
      <c r="CB72" s="193"/>
      <c r="CC72" s="193"/>
      <c r="CD72" s="193"/>
      <c r="CE72" s="193"/>
      <c r="CF72" s="193" t="s">
        <v>73</v>
      </c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9"/>
      <c r="DG72" s="10">
        <f>SUM(DG73:DG73)</f>
        <v>1304532</v>
      </c>
      <c r="DH72" s="10">
        <f>SUM(DH73:DH73)</f>
        <v>1300908</v>
      </c>
      <c r="DI72" s="10">
        <f>SUM(DI73:DI73)</f>
        <v>0</v>
      </c>
      <c r="DJ72" s="10">
        <f>SUM(DJ73:DJ73)</f>
        <v>3624</v>
      </c>
      <c r="DK72" s="194">
        <f>SUM(DK73:DW73)</f>
        <v>1551500</v>
      </c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>
        <f>SUM(DX73:EJ73)</f>
        <v>1551500</v>
      </c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3" t="s">
        <v>35</v>
      </c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</row>
    <row r="73" spans="1:153" ht="15" customHeight="1">
      <c r="A73" s="199" t="s">
        <v>160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200"/>
      <c r="BX73" s="90"/>
      <c r="BY73" s="90"/>
      <c r="BZ73" s="90"/>
      <c r="CA73" s="90"/>
      <c r="CB73" s="90"/>
      <c r="CC73" s="90"/>
      <c r="CD73" s="90"/>
      <c r="CE73" s="90"/>
      <c r="CF73" s="90" t="s">
        <v>369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 t="s">
        <v>159</v>
      </c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8"/>
      <c r="DG73" s="13">
        <f>DH73+DI73+DJ73</f>
        <v>1304532</v>
      </c>
      <c r="DH73" s="13">
        <v>1300908</v>
      </c>
      <c r="DI73" s="13"/>
      <c r="DJ73" s="13">
        <v>3624</v>
      </c>
      <c r="DK73" s="179">
        <v>1551500</v>
      </c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>
        <v>1551500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90" t="s">
        <v>35</v>
      </c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</row>
    <row r="74" spans="1:153" s="3" customFormat="1" ht="27" customHeight="1">
      <c r="A74" s="236" t="s">
        <v>167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7"/>
      <c r="BX74" s="193" t="s">
        <v>74</v>
      </c>
      <c r="BY74" s="193"/>
      <c r="BZ74" s="193"/>
      <c r="CA74" s="193"/>
      <c r="CB74" s="193"/>
      <c r="CC74" s="193"/>
      <c r="CD74" s="193"/>
      <c r="CE74" s="193"/>
      <c r="CF74" s="193" t="s">
        <v>75</v>
      </c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9"/>
      <c r="DG74" s="10"/>
      <c r="DH74" s="10"/>
      <c r="DI74" s="10"/>
      <c r="DJ74" s="10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3" t="s">
        <v>35</v>
      </c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</row>
    <row r="75" spans="1:153" s="3" customFormat="1" ht="29.25" customHeight="1">
      <c r="A75" s="236" t="s">
        <v>168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7"/>
      <c r="BX75" s="193" t="s">
        <v>76</v>
      </c>
      <c r="BY75" s="193"/>
      <c r="BZ75" s="193"/>
      <c r="CA75" s="193"/>
      <c r="CB75" s="193"/>
      <c r="CC75" s="193"/>
      <c r="CD75" s="193"/>
      <c r="CE75" s="193"/>
      <c r="CF75" s="193" t="s">
        <v>133</v>
      </c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9"/>
      <c r="DG75" s="10"/>
      <c r="DH75" s="10"/>
      <c r="DI75" s="10"/>
      <c r="DJ75" s="10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3" t="s">
        <v>35</v>
      </c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</row>
    <row r="76" spans="1:153" s="22" customFormat="1" ht="36" customHeight="1">
      <c r="A76" s="238" t="s">
        <v>169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9"/>
      <c r="BX76" s="208" t="s">
        <v>78</v>
      </c>
      <c r="BY76" s="208"/>
      <c r="BZ76" s="208"/>
      <c r="CA76" s="208"/>
      <c r="CB76" s="208"/>
      <c r="CC76" s="208"/>
      <c r="CD76" s="208"/>
      <c r="CE76" s="208"/>
      <c r="CF76" s="208" t="s">
        <v>77</v>
      </c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"/>
      <c r="DG76" s="21"/>
      <c r="DH76" s="21"/>
      <c r="DI76" s="21"/>
      <c r="DJ76" s="21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8" t="s">
        <v>35</v>
      </c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</row>
    <row r="77" spans="1:153" s="3" customFormat="1" ht="30" customHeight="1">
      <c r="A77" s="236" t="s">
        <v>170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7"/>
      <c r="BX77" s="193" t="s">
        <v>134</v>
      </c>
      <c r="BY77" s="193"/>
      <c r="BZ77" s="193"/>
      <c r="CA77" s="193"/>
      <c r="CB77" s="193"/>
      <c r="CC77" s="193"/>
      <c r="CD77" s="193"/>
      <c r="CE77" s="193"/>
      <c r="CF77" s="193" t="s">
        <v>79</v>
      </c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9"/>
      <c r="DG77" s="10"/>
      <c r="DH77" s="10"/>
      <c r="DI77" s="10"/>
      <c r="DJ77" s="10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3" t="s">
        <v>35</v>
      </c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</row>
    <row r="78" spans="1:153" ht="28.5" customHeight="1">
      <c r="A78" s="230" t="s">
        <v>80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1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8"/>
      <c r="DG78" s="13"/>
      <c r="DH78" s="13"/>
      <c r="DI78" s="13"/>
      <c r="DJ78" s="13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90" t="s">
        <v>35</v>
      </c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</row>
    <row r="79" spans="1:153" s="3" customFormat="1" ht="18" customHeight="1">
      <c r="A79" s="236" t="s">
        <v>164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7"/>
      <c r="BX79" s="193" t="s">
        <v>81</v>
      </c>
      <c r="BY79" s="193"/>
      <c r="BZ79" s="193"/>
      <c r="CA79" s="193"/>
      <c r="CB79" s="193"/>
      <c r="CC79" s="193"/>
      <c r="CD79" s="193"/>
      <c r="CE79" s="193"/>
      <c r="CF79" s="193" t="s">
        <v>82</v>
      </c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194">
        <f>DK80+DK83+DK84+DK85</f>
        <v>0</v>
      </c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>
        <f>DX80</f>
        <v>0</v>
      </c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3" t="s">
        <v>35</v>
      </c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</row>
    <row r="80" spans="1:153" s="3" customFormat="1" ht="33" customHeight="1">
      <c r="A80" s="236" t="s">
        <v>171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7"/>
      <c r="BX80" s="193" t="s">
        <v>83</v>
      </c>
      <c r="BY80" s="193"/>
      <c r="BZ80" s="193"/>
      <c r="CA80" s="193"/>
      <c r="CB80" s="193"/>
      <c r="CC80" s="193"/>
      <c r="CD80" s="193"/>
      <c r="CE80" s="193"/>
      <c r="CF80" s="193" t="s">
        <v>84</v>
      </c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194">
        <f>DK81+DK82</f>
        <v>0</v>
      </c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>
        <f>DX81+DX82</f>
        <v>0</v>
      </c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3" t="s">
        <v>35</v>
      </c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</row>
    <row r="81" spans="1:153" ht="33.75" customHeight="1">
      <c r="A81" s="230" t="s">
        <v>85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1"/>
      <c r="BX81" s="90"/>
      <c r="BY81" s="90"/>
      <c r="BZ81" s="90"/>
      <c r="CA81" s="90"/>
      <c r="CB81" s="90"/>
      <c r="CC81" s="90"/>
      <c r="CD81" s="90"/>
      <c r="CE81" s="90"/>
      <c r="CF81" s="90" t="s">
        <v>233</v>
      </c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 t="s">
        <v>229</v>
      </c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8"/>
      <c r="DG81" s="13">
        <f>DH81+DI81+DJ81</f>
        <v>0</v>
      </c>
      <c r="DH81" s="13"/>
      <c r="DI81" s="13"/>
      <c r="DJ81" s="13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90" t="s">
        <v>35</v>
      </c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</row>
    <row r="82" spans="1:153" ht="10.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1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8"/>
      <c r="DG82" s="13">
        <f>DH82+DI82+DJ82</f>
        <v>0</v>
      </c>
      <c r="DH82" s="13"/>
      <c r="DI82" s="13"/>
      <c r="DJ82" s="13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</row>
    <row r="83" spans="1:153" s="3" customFormat="1" ht="27" customHeight="1">
      <c r="A83" s="236" t="s">
        <v>172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7"/>
      <c r="BX83" s="193" t="s">
        <v>86</v>
      </c>
      <c r="BY83" s="193"/>
      <c r="BZ83" s="193"/>
      <c r="CA83" s="193"/>
      <c r="CB83" s="193"/>
      <c r="CC83" s="193"/>
      <c r="CD83" s="193"/>
      <c r="CE83" s="193"/>
      <c r="CF83" s="193" t="s">
        <v>87</v>
      </c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9"/>
      <c r="DG83" s="10"/>
      <c r="DH83" s="10"/>
      <c r="DI83" s="10"/>
      <c r="DJ83" s="10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3" t="s">
        <v>35</v>
      </c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</row>
    <row r="84" spans="1:153" s="3" customFormat="1" ht="42.75" customHeight="1">
      <c r="A84" s="236" t="s">
        <v>173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7"/>
      <c r="BX84" s="193" t="s">
        <v>88</v>
      </c>
      <c r="BY84" s="193"/>
      <c r="BZ84" s="193"/>
      <c r="CA84" s="193"/>
      <c r="CB84" s="193"/>
      <c r="CC84" s="193"/>
      <c r="CD84" s="193"/>
      <c r="CE84" s="193"/>
      <c r="CF84" s="193" t="s">
        <v>89</v>
      </c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9"/>
      <c r="DG84" s="10"/>
      <c r="DH84" s="10"/>
      <c r="DI84" s="10"/>
      <c r="DJ84" s="10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3" t="s">
        <v>35</v>
      </c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</row>
    <row r="85" spans="1:153" s="3" customFormat="1" ht="13.5" customHeight="1">
      <c r="A85" s="236" t="s">
        <v>174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7"/>
      <c r="BX85" s="193" t="s">
        <v>90</v>
      </c>
      <c r="BY85" s="193"/>
      <c r="BZ85" s="193"/>
      <c r="CA85" s="193"/>
      <c r="CB85" s="193"/>
      <c r="CC85" s="193"/>
      <c r="CD85" s="193"/>
      <c r="CE85" s="193"/>
      <c r="CF85" s="193" t="s">
        <v>91</v>
      </c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9"/>
      <c r="DG85" s="10"/>
      <c r="DH85" s="10"/>
      <c r="DI85" s="10"/>
      <c r="DJ85" s="10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3" t="s">
        <v>35</v>
      </c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</row>
    <row r="86" spans="1:153" s="3" customFormat="1" ht="17.25" customHeight="1">
      <c r="A86" s="236" t="s">
        <v>175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7"/>
      <c r="BX86" s="193" t="s">
        <v>92</v>
      </c>
      <c r="BY86" s="193"/>
      <c r="BZ86" s="193"/>
      <c r="CA86" s="193"/>
      <c r="CB86" s="193"/>
      <c r="CC86" s="193"/>
      <c r="CD86" s="193"/>
      <c r="CE86" s="193"/>
      <c r="CF86" s="193" t="s">
        <v>93</v>
      </c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9"/>
      <c r="DG86" s="10">
        <f>SUM(DG87:DG94)</f>
        <v>22500</v>
      </c>
      <c r="DH86" s="10">
        <f>SUM(DH87:DH94)</f>
        <v>22500</v>
      </c>
      <c r="DI86" s="10">
        <f>SUM(DI87:DI94)</f>
        <v>0</v>
      </c>
      <c r="DJ86" s="10">
        <f>SUM(DJ87:DJ94)</f>
        <v>0</v>
      </c>
      <c r="DK86" s="194">
        <f>DK87+DK88+DK90+DK91+DK92+DK93+DK94</f>
        <v>22500</v>
      </c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>
        <f>DX87+DX88+DX90+DX91+DX92+DX93+DX94</f>
        <v>22500</v>
      </c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3" t="s">
        <v>35</v>
      </c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</row>
    <row r="87" spans="1:153" ht="28.5" customHeight="1">
      <c r="A87" s="199" t="s">
        <v>94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200"/>
      <c r="BX87" s="90"/>
      <c r="BY87" s="90"/>
      <c r="BZ87" s="90"/>
      <c r="CA87" s="90"/>
      <c r="CB87" s="90"/>
      <c r="CC87" s="90"/>
      <c r="CD87" s="90"/>
      <c r="CE87" s="90"/>
      <c r="CF87" s="90" t="s">
        <v>370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 t="s">
        <v>176</v>
      </c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8"/>
      <c r="DG87" s="13">
        <f aca="true" t="shared" si="1" ref="DG87:DG93">DH87+DI87+DJ87</f>
        <v>22500</v>
      </c>
      <c r="DH87" s="13">
        <v>22500</v>
      </c>
      <c r="DI87" s="13"/>
      <c r="DJ87" s="13"/>
      <c r="DK87" s="179">
        <v>22500</v>
      </c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>
        <v>22500</v>
      </c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90" t="s">
        <v>35</v>
      </c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</row>
    <row r="88" spans="1:153" ht="14.25" customHeight="1">
      <c r="A88" s="199" t="s">
        <v>211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200"/>
      <c r="BX88" s="90"/>
      <c r="BY88" s="90"/>
      <c r="BZ88" s="90"/>
      <c r="CA88" s="90"/>
      <c r="CB88" s="90"/>
      <c r="CC88" s="90"/>
      <c r="CD88" s="90"/>
      <c r="CE88" s="90"/>
      <c r="CF88" s="90" t="s">
        <v>234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 t="s">
        <v>176</v>
      </c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8"/>
      <c r="DG88" s="13">
        <f t="shared" si="1"/>
        <v>0</v>
      </c>
      <c r="DH88" s="13"/>
      <c r="DI88" s="13"/>
      <c r="DJ88" s="13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90" t="s">
        <v>35</v>
      </c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</row>
    <row r="89" spans="1:153" ht="12" customHeight="1">
      <c r="A89" s="199" t="s">
        <v>227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200"/>
      <c r="BX89" s="90"/>
      <c r="BY89" s="90"/>
      <c r="BZ89" s="90"/>
      <c r="CA89" s="90"/>
      <c r="CB89" s="90"/>
      <c r="CC89" s="90"/>
      <c r="CD89" s="90"/>
      <c r="CE89" s="90"/>
      <c r="CF89" s="90" t="s">
        <v>235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 t="s">
        <v>228</v>
      </c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8"/>
      <c r="DG89" s="13">
        <f>DH89+DI89+DJ89</f>
        <v>0</v>
      </c>
      <c r="DH89" s="13"/>
      <c r="DI89" s="13"/>
      <c r="DJ89" s="13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90" t="s">
        <v>35</v>
      </c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</row>
    <row r="90" spans="1:153" ht="18" customHeight="1">
      <c r="A90" s="199" t="s">
        <v>211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200"/>
      <c r="BX90" s="90"/>
      <c r="BY90" s="90"/>
      <c r="BZ90" s="90"/>
      <c r="CA90" s="90"/>
      <c r="CB90" s="90"/>
      <c r="CC90" s="90"/>
      <c r="CD90" s="90"/>
      <c r="CE90" s="90"/>
      <c r="CF90" s="90" t="s">
        <v>235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 t="s">
        <v>176</v>
      </c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8"/>
      <c r="DG90" s="13">
        <f t="shared" si="1"/>
        <v>0</v>
      </c>
      <c r="DH90" s="13"/>
      <c r="DI90" s="13"/>
      <c r="DJ90" s="13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90" t="s">
        <v>35</v>
      </c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</row>
    <row r="91" spans="1:153" ht="30" customHeight="1">
      <c r="A91" s="199" t="s">
        <v>212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/>
      <c r="BX91" s="90"/>
      <c r="BY91" s="90"/>
      <c r="BZ91" s="90"/>
      <c r="CA91" s="90"/>
      <c r="CB91" s="90"/>
      <c r="CC91" s="90"/>
      <c r="CD91" s="90"/>
      <c r="CE91" s="90"/>
      <c r="CF91" s="90" t="s">
        <v>235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 t="s">
        <v>177</v>
      </c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8"/>
      <c r="DG91" s="13">
        <f t="shared" si="1"/>
        <v>0</v>
      </c>
      <c r="DH91" s="13"/>
      <c r="DI91" s="13"/>
      <c r="DJ91" s="13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90" t="s">
        <v>35</v>
      </c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</row>
    <row r="92" spans="1:153" ht="26.25" customHeight="1">
      <c r="A92" s="199" t="s">
        <v>213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200"/>
      <c r="BX92" s="90"/>
      <c r="BY92" s="90"/>
      <c r="BZ92" s="90"/>
      <c r="CA92" s="90"/>
      <c r="CB92" s="90"/>
      <c r="CC92" s="90"/>
      <c r="CD92" s="90"/>
      <c r="CE92" s="90"/>
      <c r="CF92" s="90" t="s">
        <v>235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 t="s">
        <v>209</v>
      </c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8"/>
      <c r="DG92" s="13">
        <f t="shared" si="1"/>
        <v>0</v>
      </c>
      <c r="DH92" s="13"/>
      <c r="DI92" s="13"/>
      <c r="DJ92" s="13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90" t="s">
        <v>35</v>
      </c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</row>
    <row r="93" spans="1:153" ht="18" customHeight="1">
      <c r="A93" s="199" t="s">
        <v>214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200"/>
      <c r="BX93" s="90"/>
      <c r="BY93" s="90"/>
      <c r="BZ93" s="90"/>
      <c r="CA93" s="90"/>
      <c r="CB93" s="90"/>
      <c r="CC93" s="90"/>
      <c r="CD93" s="90"/>
      <c r="CE93" s="90"/>
      <c r="CF93" s="90" t="s">
        <v>235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 t="s">
        <v>210</v>
      </c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8"/>
      <c r="DG93" s="13">
        <f t="shared" si="1"/>
        <v>0</v>
      </c>
      <c r="DH93" s="13"/>
      <c r="DI93" s="13"/>
      <c r="DJ93" s="13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90" t="s">
        <v>35</v>
      </c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</row>
    <row r="94" spans="1:153" ht="18" customHeight="1">
      <c r="A94" s="199" t="s">
        <v>224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200"/>
      <c r="BX94" s="90"/>
      <c r="BY94" s="90"/>
      <c r="BZ94" s="90"/>
      <c r="CA94" s="90"/>
      <c r="CB94" s="90"/>
      <c r="CC94" s="90"/>
      <c r="CD94" s="90"/>
      <c r="CE94" s="90"/>
      <c r="CF94" s="90" t="s">
        <v>235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 t="s">
        <v>225</v>
      </c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8"/>
      <c r="DG94" s="13">
        <f>DH94+DI94+DJ94</f>
        <v>0</v>
      </c>
      <c r="DH94" s="13"/>
      <c r="DI94" s="13"/>
      <c r="DJ94" s="13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90" t="s">
        <v>35</v>
      </c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</row>
    <row r="95" spans="1:153" s="3" customFormat="1" ht="30" customHeight="1">
      <c r="A95" s="236" t="s">
        <v>178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7"/>
      <c r="BX95" s="193" t="s">
        <v>95</v>
      </c>
      <c r="BY95" s="193"/>
      <c r="BZ95" s="193"/>
      <c r="CA95" s="193"/>
      <c r="CB95" s="193"/>
      <c r="CC95" s="193"/>
      <c r="CD95" s="193"/>
      <c r="CE95" s="193"/>
      <c r="CF95" s="193" t="s">
        <v>35</v>
      </c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194">
        <f>DK96+DK97+DK98+DK99+DK100+DK101</f>
        <v>0</v>
      </c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>
        <f>DX96+DX97+DX98+DX99+DX100+DX101</f>
        <v>0</v>
      </c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3" t="s">
        <v>35</v>
      </c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</row>
    <row r="96" spans="1:153" s="3" customFormat="1" ht="27.75" customHeight="1">
      <c r="A96" s="232" t="s">
        <v>380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3"/>
      <c r="BX96" s="193" t="s">
        <v>96</v>
      </c>
      <c r="BY96" s="193"/>
      <c r="BZ96" s="193"/>
      <c r="CA96" s="193"/>
      <c r="CB96" s="193"/>
      <c r="CC96" s="193"/>
      <c r="CD96" s="193"/>
      <c r="CE96" s="193"/>
      <c r="CF96" s="193" t="s">
        <v>135</v>
      </c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9"/>
      <c r="DG96" s="10"/>
      <c r="DH96" s="10"/>
      <c r="DI96" s="10"/>
      <c r="DJ96" s="10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</row>
    <row r="97" spans="1:153" s="3" customFormat="1" ht="15" customHeight="1">
      <c r="A97" s="232" t="s">
        <v>136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3"/>
      <c r="BX97" s="193" t="s">
        <v>99</v>
      </c>
      <c r="BY97" s="193"/>
      <c r="BZ97" s="193"/>
      <c r="CA97" s="193"/>
      <c r="CB97" s="193"/>
      <c r="CC97" s="193"/>
      <c r="CD97" s="193"/>
      <c r="CE97" s="193"/>
      <c r="CF97" s="193" t="s">
        <v>137</v>
      </c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9"/>
      <c r="DG97" s="10"/>
      <c r="DH97" s="10"/>
      <c r="DI97" s="10"/>
      <c r="DJ97" s="10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</row>
    <row r="98" spans="1:153" s="3" customFormat="1" ht="27" customHeight="1">
      <c r="A98" s="232" t="s">
        <v>143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3"/>
      <c r="BX98" s="193" t="s">
        <v>102</v>
      </c>
      <c r="BY98" s="193"/>
      <c r="BZ98" s="193"/>
      <c r="CA98" s="193"/>
      <c r="CB98" s="193"/>
      <c r="CC98" s="193"/>
      <c r="CD98" s="193"/>
      <c r="CE98" s="193"/>
      <c r="CF98" s="193" t="s">
        <v>141</v>
      </c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9"/>
      <c r="DG98" s="10"/>
      <c r="DH98" s="10"/>
      <c r="DI98" s="10"/>
      <c r="DJ98" s="10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</row>
    <row r="99" spans="1:153" s="3" customFormat="1" ht="30" customHeight="1">
      <c r="A99" s="232" t="s">
        <v>142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3"/>
      <c r="BX99" s="193" t="s">
        <v>138</v>
      </c>
      <c r="BY99" s="193"/>
      <c r="BZ99" s="193"/>
      <c r="CA99" s="193"/>
      <c r="CB99" s="193"/>
      <c r="CC99" s="193"/>
      <c r="CD99" s="193"/>
      <c r="CE99" s="193"/>
      <c r="CF99" s="193" t="s">
        <v>97</v>
      </c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9"/>
      <c r="DG99" s="10"/>
      <c r="DH99" s="10"/>
      <c r="DI99" s="10"/>
      <c r="DJ99" s="10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</row>
    <row r="100" spans="1:153" s="3" customFormat="1" ht="15.75" customHeight="1">
      <c r="A100" s="232" t="s">
        <v>98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3"/>
      <c r="BX100" s="193" t="s">
        <v>139</v>
      </c>
      <c r="BY100" s="193"/>
      <c r="BZ100" s="193"/>
      <c r="CA100" s="193"/>
      <c r="CB100" s="193"/>
      <c r="CC100" s="193"/>
      <c r="CD100" s="193"/>
      <c r="CE100" s="193"/>
      <c r="CF100" s="193" t="s">
        <v>100</v>
      </c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9"/>
      <c r="DG100" s="10"/>
      <c r="DH100" s="10"/>
      <c r="DI100" s="10"/>
      <c r="DJ100" s="10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</row>
    <row r="101" spans="1:153" s="3" customFormat="1" ht="29.25" customHeight="1">
      <c r="A101" s="232" t="s">
        <v>101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3"/>
      <c r="BX101" s="193" t="s">
        <v>140</v>
      </c>
      <c r="BY101" s="193"/>
      <c r="BZ101" s="193"/>
      <c r="CA101" s="193"/>
      <c r="CB101" s="193"/>
      <c r="CC101" s="193"/>
      <c r="CD101" s="193"/>
      <c r="CE101" s="193"/>
      <c r="CF101" s="193" t="s">
        <v>103</v>
      </c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9"/>
      <c r="DG101" s="10"/>
      <c r="DH101" s="10"/>
      <c r="DI101" s="10"/>
      <c r="DJ101" s="10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</row>
    <row r="102" spans="1:153" ht="13.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20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8"/>
      <c r="DG102" s="13"/>
      <c r="DH102" s="13"/>
      <c r="DI102" s="13"/>
      <c r="DJ102" s="13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</row>
    <row r="103" spans="1:153" s="3" customFormat="1" ht="24.75" customHeight="1">
      <c r="A103" s="236" t="s">
        <v>215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7"/>
      <c r="BX103" s="193" t="s">
        <v>104</v>
      </c>
      <c r="BY103" s="193"/>
      <c r="BZ103" s="193"/>
      <c r="CA103" s="193"/>
      <c r="CB103" s="193"/>
      <c r="CC103" s="193"/>
      <c r="CD103" s="193"/>
      <c r="CE103" s="193"/>
      <c r="CF103" s="193" t="s">
        <v>35</v>
      </c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9"/>
      <c r="DG103" s="10"/>
      <c r="DH103" s="10"/>
      <c r="DI103" s="10"/>
      <c r="DJ103" s="10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3" t="s">
        <v>35</v>
      </c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</row>
    <row r="104" spans="1:153" ht="51" customHeight="1">
      <c r="A104" s="199" t="s">
        <v>105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200"/>
      <c r="BX104" s="90"/>
      <c r="BY104" s="90"/>
      <c r="BZ104" s="90"/>
      <c r="CA104" s="90"/>
      <c r="CB104" s="90"/>
      <c r="CC104" s="90"/>
      <c r="CD104" s="90"/>
      <c r="CE104" s="90"/>
      <c r="CF104" s="90" t="s">
        <v>106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8"/>
      <c r="DG104" s="13"/>
      <c r="DH104" s="13"/>
      <c r="DI104" s="13"/>
      <c r="DJ104" s="13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90" t="s">
        <v>35</v>
      </c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</row>
    <row r="105" spans="1:153" s="3" customFormat="1" ht="20.25" customHeight="1">
      <c r="A105" s="236" t="s">
        <v>321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7"/>
      <c r="BX105" s="193" t="s">
        <v>107</v>
      </c>
      <c r="BY105" s="193"/>
      <c r="BZ105" s="193"/>
      <c r="CA105" s="193"/>
      <c r="CB105" s="193"/>
      <c r="CC105" s="193"/>
      <c r="CD105" s="193"/>
      <c r="CE105" s="193"/>
      <c r="CF105" s="193" t="s">
        <v>35</v>
      </c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9"/>
      <c r="DG105" s="10">
        <f>DG106+DG107+DG111+DG132</f>
        <v>1058354.3599999999</v>
      </c>
      <c r="DH105" s="10">
        <f>DH106+DH107+DH111+DH132</f>
        <v>871038.36</v>
      </c>
      <c r="DI105" s="10">
        <f>DI106+DI107+DI111+DI132</f>
        <v>152940</v>
      </c>
      <c r="DJ105" s="10">
        <f>DJ106+DJ107+DJ111+DJ132</f>
        <v>34376</v>
      </c>
      <c r="DK105" s="194">
        <f>DK106+DK107+DK111+DK132</f>
        <v>926000</v>
      </c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>
        <f>DX106+DX107+DX111+DX132</f>
        <v>926000</v>
      </c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</row>
    <row r="106" spans="1:153" s="3" customFormat="1" ht="44.25" customHeight="1">
      <c r="A106" s="232" t="s">
        <v>381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3"/>
      <c r="BX106" s="193" t="s">
        <v>108</v>
      </c>
      <c r="BY106" s="193"/>
      <c r="BZ106" s="193"/>
      <c r="CA106" s="193"/>
      <c r="CB106" s="193"/>
      <c r="CC106" s="193"/>
      <c r="CD106" s="193"/>
      <c r="CE106" s="193"/>
      <c r="CF106" s="193" t="s">
        <v>109</v>
      </c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9"/>
      <c r="DG106" s="10"/>
      <c r="DH106" s="10"/>
      <c r="DI106" s="10"/>
      <c r="DJ106" s="10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</row>
    <row r="107" spans="1:153" s="3" customFormat="1" ht="30.75" customHeight="1">
      <c r="A107" s="232" t="s">
        <v>110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3"/>
      <c r="BX107" s="193" t="s">
        <v>111</v>
      </c>
      <c r="BY107" s="193"/>
      <c r="BZ107" s="193"/>
      <c r="CA107" s="193"/>
      <c r="CB107" s="193"/>
      <c r="CC107" s="193"/>
      <c r="CD107" s="193"/>
      <c r="CE107" s="193"/>
      <c r="CF107" s="193" t="s">
        <v>112</v>
      </c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194">
        <f>SUM(DK108:DW110)</f>
        <v>0</v>
      </c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>
        <f>SUM(DX108:EJ110)</f>
        <v>0</v>
      </c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</row>
    <row r="108" spans="1:153" ht="10.5" customHeight="1">
      <c r="A108" s="206" t="s">
        <v>42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7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8"/>
      <c r="DG108" s="13"/>
      <c r="DH108" s="13"/>
      <c r="DI108" s="13"/>
      <c r="DJ108" s="13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</row>
    <row r="109" spans="1:153" ht="18.75" customHeight="1">
      <c r="A109" s="199" t="s">
        <v>181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200"/>
      <c r="BX109" s="90"/>
      <c r="BY109" s="90"/>
      <c r="BZ109" s="90"/>
      <c r="CA109" s="90"/>
      <c r="CB109" s="90"/>
      <c r="CC109" s="90"/>
      <c r="CD109" s="90"/>
      <c r="CE109" s="90"/>
      <c r="CF109" s="90" t="s">
        <v>236</v>
      </c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 t="s">
        <v>185</v>
      </c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8"/>
      <c r="DG109" s="13">
        <f>DH109+DI109+DJ109</f>
        <v>0</v>
      </c>
      <c r="DH109" s="13"/>
      <c r="DI109" s="13"/>
      <c r="DJ109" s="13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</row>
    <row r="110" spans="1:153" ht="11.25" customHeight="1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20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8"/>
      <c r="DG110" s="13">
        <f>DH110+DI110+DJ110</f>
        <v>0</v>
      </c>
      <c r="DH110" s="13"/>
      <c r="DI110" s="13"/>
      <c r="DJ110" s="13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</row>
    <row r="111" spans="1:153" s="3" customFormat="1" ht="18" customHeight="1">
      <c r="A111" s="232" t="s">
        <v>113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3"/>
      <c r="BX111" s="193" t="s">
        <v>114</v>
      </c>
      <c r="BY111" s="193"/>
      <c r="BZ111" s="193"/>
      <c r="CA111" s="193"/>
      <c r="CB111" s="193"/>
      <c r="CC111" s="193"/>
      <c r="CD111" s="193"/>
      <c r="CE111" s="193"/>
      <c r="CF111" s="193" t="s">
        <v>115</v>
      </c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9"/>
      <c r="DG111" s="10">
        <f>SUM(DG112:DG131)</f>
        <v>703394.36</v>
      </c>
      <c r="DH111" s="10">
        <f>SUM(DH112:DH131)</f>
        <v>516078.36</v>
      </c>
      <c r="DI111" s="10">
        <f>SUM(DI112:DI131)</f>
        <v>152940</v>
      </c>
      <c r="DJ111" s="10">
        <f>SUM(DJ112:DJ131)</f>
        <v>34376</v>
      </c>
      <c r="DK111" s="194">
        <f>SUM(DK112:DW131)</f>
        <v>556000</v>
      </c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>
        <f>SUM(DX112:EJ131)</f>
        <v>556000</v>
      </c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</row>
    <row r="112" spans="1:153" ht="11.25" customHeight="1">
      <c r="A112" s="102" t="s">
        <v>116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234"/>
      <c r="BX112" s="90"/>
      <c r="BY112" s="90"/>
      <c r="BZ112" s="90"/>
      <c r="CA112" s="90"/>
      <c r="CB112" s="90"/>
      <c r="CC112" s="90"/>
      <c r="CD112" s="90"/>
      <c r="CE112" s="90"/>
      <c r="CF112" s="90" t="s">
        <v>371</v>
      </c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 t="s">
        <v>182</v>
      </c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197"/>
      <c r="DG112" s="195">
        <f>DH112+DI112+DJ112</f>
        <v>12980</v>
      </c>
      <c r="DH112" s="195">
        <v>12980</v>
      </c>
      <c r="DI112" s="195"/>
      <c r="DJ112" s="179"/>
      <c r="DK112" s="179">
        <v>13000</v>
      </c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>
        <v>13000</v>
      </c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</row>
    <row r="113" spans="1:153" ht="15.75" customHeight="1">
      <c r="A113" s="94" t="s">
        <v>322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235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5"/>
      <c r="DG113" s="196"/>
      <c r="DH113" s="196"/>
      <c r="DI113" s="196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</row>
    <row r="114" spans="1:153" ht="19.5" customHeight="1">
      <c r="A114" s="199" t="s">
        <v>179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200"/>
      <c r="BX114" s="90"/>
      <c r="BY114" s="90"/>
      <c r="BZ114" s="90"/>
      <c r="CA114" s="90"/>
      <c r="CB114" s="90"/>
      <c r="CC114" s="90"/>
      <c r="CD114" s="90"/>
      <c r="CE114" s="90"/>
      <c r="CF114" s="136" t="s">
        <v>371</v>
      </c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5"/>
      <c r="CS114" s="136" t="s">
        <v>183</v>
      </c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5"/>
      <c r="DF114" s="8"/>
      <c r="DG114" s="13">
        <f aca="true" t="shared" si="2" ref="DG114:DG131">DH114+DI114+DJ114</f>
        <v>0</v>
      </c>
      <c r="DH114" s="13"/>
      <c r="DI114" s="13"/>
      <c r="DJ114" s="13"/>
      <c r="DK114" s="203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5"/>
      <c r="DX114" s="203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5"/>
      <c r="EK114" s="136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5"/>
    </row>
    <row r="115" spans="1:153" ht="19.5" customHeight="1">
      <c r="A115" s="199" t="s">
        <v>180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200"/>
      <c r="BX115" s="90"/>
      <c r="BY115" s="90"/>
      <c r="BZ115" s="90"/>
      <c r="CA115" s="90"/>
      <c r="CB115" s="90"/>
      <c r="CC115" s="90"/>
      <c r="CD115" s="90"/>
      <c r="CE115" s="90"/>
      <c r="CF115" s="136" t="s">
        <v>372</v>
      </c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5"/>
      <c r="CS115" s="90" t="s">
        <v>184</v>
      </c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8"/>
      <c r="DG115" s="13">
        <f t="shared" si="2"/>
        <v>25118</v>
      </c>
      <c r="DH115" s="13">
        <v>25118</v>
      </c>
      <c r="DI115" s="13"/>
      <c r="DJ115" s="13"/>
      <c r="DK115" s="179">
        <v>25500</v>
      </c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>
        <v>25500</v>
      </c>
      <c r="DY115" s="179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179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</row>
    <row r="116" spans="1:153" ht="30" customHeight="1">
      <c r="A116" s="199" t="s">
        <v>218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200"/>
      <c r="BX116" s="90"/>
      <c r="BY116" s="90"/>
      <c r="BZ116" s="90"/>
      <c r="CA116" s="90"/>
      <c r="CB116" s="90"/>
      <c r="CC116" s="90"/>
      <c r="CD116" s="90"/>
      <c r="CE116" s="90"/>
      <c r="CF116" s="136" t="s">
        <v>371</v>
      </c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5"/>
      <c r="CS116" s="90" t="s">
        <v>206</v>
      </c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8"/>
      <c r="DG116" s="13">
        <f>DH116+DI116+DJ116</f>
        <v>0</v>
      </c>
      <c r="DH116" s="13"/>
      <c r="DI116" s="13"/>
      <c r="DJ116" s="13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9"/>
      <c r="EF116" s="179"/>
      <c r="EG116" s="179"/>
      <c r="EH116" s="179"/>
      <c r="EI116" s="179"/>
      <c r="EJ116" s="179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</row>
    <row r="117" spans="1:153" ht="19.5" customHeight="1">
      <c r="A117" s="199" t="s">
        <v>181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200"/>
      <c r="BX117" s="90"/>
      <c r="BY117" s="90"/>
      <c r="BZ117" s="90"/>
      <c r="CA117" s="90"/>
      <c r="CB117" s="90"/>
      <c r="CC117" s="90"/>
      <c r="CD117" s="90"/>
      <c r="CE117" s="90"/>
      <c r="CF117" s="136" t="s">
        <v>371</v>
      </c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5"/>
      <c r="CS117" s="90" t="s">
        <v>185</v>
      </c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8"/>
      <c r="DG117" s="13">
        <f t="shared" si="2"/>
        <v>58464</v>
      </c>
      <c r="DH117" s="13">
        <v>58464</v>
      </c>
      <c r="DI117" s="13"/>
      <c r="DJ117" s="13"/>
      <c r="DK117" s="179">
        <v>59000</v>
      </c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>
        <v>59000</v>
      </c>
      <c r="DY117" s="179"/>
      <c r="DZ117" s="179"/>
      <c r="EA117" s="179"/>
      <c r="EB117" s="179"/>
      <c r="EC117" s="179"/>
      <c r="ED117" s="179"/>
      <c r="EE117" s="179"/>
      <c r="EF117" s="179"/>
      <c r="EG117" s="179"/>
      <c r="EH117" s="179"/>
      <c r="EI117" s="179"/>
      <c r="EJ117" s="179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</row>
    <row r="118" spans="1:153" ht="19.5" customHeight="1">
      <c r="A118" s="199" t="s">
        <v>181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200"/>
      <c r="BX118" s="90"/>
      <c r="BY118" s="90"/>
      <c r="BZ118" s="90"/>
      <c r="CA118" s="90"/>
      <c r="CB118" s="90"/>
      <c r="CC118" s="90"/>
      <c r="CD118" s="90"/>
      <c r="CE118" s="90"/>
      <c r="CF118" s="136" t="s">
        <v>371</v>
      </c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5"/>
      <c r="CS118" s="90" t="s">
        <v>157</v>
      </c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8"/>
      <c r="DG118" s="13">
        <f t="shared" si="2"/>
        <v>199400</v>
      </c>
      <c r="DH118" s="13">
        <v>199400</v>
      </c>
      <c r="DI118" s="13"/>
      <c r="DJ118" s="13"/>
      <c r="DK118" s="179">
        <v>200000</v>
      </c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>
        <v>200000</v>
      </c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</row>
    <row r="119" spans="1:153" ht="19.5" customHeight="1">
      <c r="A119" s="199" t="s">
        <v>188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200"/>
      <c r="BX119" s="90"/>
      <c r="BY119" s="90"/>
      <c r="BZ119" s="90"/>
      <c r="CA119" s="90"/>
      <c r="CB119" s="90"/>
      <c r="CC119" s="90"/>
      <c r="CD119" s="90"/>
      <c r="CE119" s="90"/>
      <c r="CF119" s="136" t="s">
        <v>371</v>
      </c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5"/>
      <c r="CS119" s="90" t="s">
        <v>189</v>
      </c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8"/>
      <c r="DG119" s="13">
        <f t="shared" si="2"/>
        <v>0</v>
      </c>
      <c r="DH119" s="13"/>
      <c r="DI119" s="13"/>
      <c r="DJ119" s="13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</row>
    <row r="120" spans="1:153" ht="19.5" customHeight="1">
      <c r="A120" s="199" t="s">
        <v>187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200"/>
      <c r="BX120" s="90"/>
      <c r="BY120" s="90"/>
      <c r="BZ120" s="90"/>
      <c r="CA120" s="90"/>
      <c r="CB120" s="90"/>
      <c r="CC120" s="90"/>
      <c r="CD120" s="90"/>
      <c r="CE120" s="90"/>
      <c r="CF120" s="136" t="s">
        <v>371</v>
      </c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5"/>
      <c r="CS120" s="90" t="s">
        <v>186</v>
      </c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8"/>
      <c r="DG120" s="13">
        <f t="shared" si="2"/>
        <v>0</v>
      </c>
      <c r="DH120" s="13"/>
      <c r="DI120" s="13"/>
      <c r="DJ120" s="13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</row>
    <row r="121" spans="1:153" ht="19.5" customHeight="1">
      <c r="A121" s="199" t="s">
        <v>190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200"/>
      <c r="BX121" s="90"/>
      <c r="BY121" s="90"/>
      <c r="BZ121" s="90"/>
      <c r="CA121" s="90"/>
      <c r="CB121" s="90"/>
      <c r="CC121" s="90"/>
      <c r="CD121" s="90"/>
      <c r="CE121" s="90"/>
      <c r="CF121" s="136" t="s">
        <v>371</v>
      </c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5"/>
      <c r="CS121" s="90" t="s">
        <v>191</v>
      </c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8"/>
      <c r="DG121" s="13">
        <f t="shared" si="2"/>
        <v>155017.36</v>
      </c>
      <c r="DH121" s="13">
        <f>143300+467.36</f>
        <v>143767.36</v>
      </c>
      <c r="DI121" s="13"/>
      <c r="DJ121" s="13">
        <v>11250</v>
      </c>
      <c r="DK121" s="179">
        <v>155500</v>
      </c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>
        <v>155500</v>
      </c>
      <c r="DY121" s="179"/>
      <c r="DZ121" s="179"/>
      <c r="EA121" s="179"/>
      <c r="EB121" s="179"/>
      <c r="EC121" s="179"/>
      <c r="ED121" s="179"/>
      <c r="EE121" s="179"/>
      <c r="EF121" s="179"/>
      <c r="EG121" s="179"/>
      <c r="EH121" s="179"/>
      <c r="EI121" s="179"/>
      <c r="EJ121" s="179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</row>
    <row r="122" spans="1:153" ht="19.5" customHeight="1">
      <c r="A122" s="199" t="s">
        <v>190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200"/>
      <c r="BX122" s="90"/>
      <c r="BY122" s="90"/>
      <c r="BZ122" s="90"/>
      <c r="CA122" s="90"/>
      <c r="CB122" s="90"/>
      <c r="CC122" s="90"/>
      <c r="CD122" s="90"/>
      <c r="CE122" s="90"/>
      <c r="CF122" s="136" t="s">
        <v>371</v>
      </c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5"/>
      <c r="CS122" s="90" t="s">
        <v>191</v>
      </c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8" t="s">
        <v>361</v>
      </c>
      <c r="DG122" s="13">
        <f>DH122+DI122+DJ122</f>
        <v>152940</v>
      </c>
      <c r="DH122" s="13"/>
      <c r="DI122" s="13">
        <v>152940</v>
      </c>
      <c r="DJ122" s="13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</row>
    <row r="123" spans="1:153" ht="28.5" customHeight="1">
      <c r="A123" s="199" t="s">
        <v>192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0"/>
      <c r="BX123" s="90"/>
      <c r="BY123" s="90"/>
      <c r="BZ123" s="90"/>
      <c r="CA123" s="90"/>
      <c r="CB123" s="90"/>
      <c r="CC123" s="90"/>
      <c r="CD123" s="90"/>
      <c r="CE123" s="90"/>
      <c r="CF123" s="136" t="s">
        <v>371</v>
      </c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5"/>
      <c r="CS123" s="90" t="s">
        <v>193</v>
      </c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8"/>
      <c r="DG123" s="13">
        <f t="shared" si="2"/>
        <v>2000</v>
      </c>
      <c r="DH123" s="13">
        <v>2000</v>
      </c>
      <c r="DI123" s="13"/>
      <c r="DJ123" s="13"/>
      <c r="DK123" s="179">
        <v>3000</v>
      </c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>
        <v>3000</v>
      </c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</row>
    <row r="124" spans="1:153" ht="19.5" customHeight="1">
      <c r="A124" s="199" t="s">
        <v>208</v>
      </c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0"/>
      <c r="BX124" s="90"/>
      <c r="BY124" s="90"/>
      <c r="BZ124" s="90"/>
      <c r="CA124" s="90"/>
      <c r="CB124" s="90"/>
      <c r="CC124" s="90"/>
      <c r="CD124" s="90"/>
      <c r="CE124" s="90"/>
      <c r="CF124" s="136" t="s">
        <v>371</v>
      </c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5"/>
      <c r="CS124" s="90" t="s">
        <v>207</v>
      </c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8"/>
      <c r="DG124" s="13">
        <f t="shared" si="2"/>
        <v>0</v>
      </c>
      <c r="DH124" s="13"/>
      <c r="DI124" s="13"/>
      <c r="DJ124" s="13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</row>
    <row r="125" spans="1:153" ht="19.5" customHeight="1">
      <c r="A125" s="199" t="s">
        <v>195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0"/>
      <c r="BX125" s="90"/>
      <c r="BY125" s="90"/>
      <c r="BZ125" s="90"/>
      <c r="CA125" s="90"/>
      <c r="CB125" s="90"/>
      <c r="CC125" s="90"/>
      <c r="CD125" s="90"/>
      <c r="CE125" s="90"/>
      <c r="CF125" s="136" t="s">
        <v>371</v>
      </c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5"/>
      <c r="CS125" s="90" t="s">
        <v>194</v>
      </c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8"/>
      <c r="DG125" s="13">
        <f t="shared" si="2"/>
        <v>0</v>
      </c>
      <c r="DH125" s="13"/>
      <c r="DI125" s="13"/>
      <c r="DJ125" s="13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</row>
    <row r="126" spans="1:153" ht="19.5" customHeight="1">
      <c r="A126" s="199" t="s">
        <v>196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0"/>
      <c r="BX126" s="90"/>
      <c r="BY126" s="90"/>
      <c r="BZ126" s="90"/>
      <c r="CA126" s="90"/>
      <c r="CB126" s="90"/>
      <c r="CC126" s="90"/>
      <c r="CD126" s="90"/>
      <c r="CE126" s="90"/>
      <c r="CF126" s="136" t="s">
        <v>371</v>
      </c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5"/>
      <c r="CS126" s="90" t="s">
        <v>197</v>
      </c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8"/>
      <c r="DG126" s="13">
        <f t="shared" si="2"/>
        <v>11149</v>
      </c>
      <c r="DH126" s="13">
        <v>11149</v>
      </c>
      <c r="DI126" s="13"/>
      <c r="DJ126" s="13"/>
      <c r="DK126" s="179">
        <v>12000</v>
      </c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>
        <v>12000</v>
      </c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</row>
    <row r="127" spans="1:153" ht="19.5" customHeight="1">
      <c r="A127" s="199" t="s">
        <v>198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0"/>
      <c r="BX127" s="90"/>
      <c r="BY127" s="90"/>
      <c r="BZ127" s="90"/>
      <c r="CA127" s="90"/>
      <c r="CB127" s="90"/>
      <c r="CC127" s="90"/>
      <c r="CD127" s="90"/>
      <c r="CE127" s="90"/>
      <c r="CF127" s="136" t="s">
        <v>371</v>
      </c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5"/>
      <c r="CS127" s="90" t="s">
        <v>201</v>
      </c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8"/>
      <c r="DG127" s="13">
        <f t="shared" si="2"/>
        <v>0</v>
      </c>
      <c r="DH127" s="13"/>
      <c r="DI127" s="13"/>
      <c r="DJ127" s="13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</row>
    <row r="128" spans="1:153" ht="19.5" customHeight="1">
      <c r="A128" s="199" t="s">
        <v>199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0"/>
      <c r="BX128" s="90"/>
      <c r="BY128" s="90"/>
      <c r="BZ128" s="90"/>
      <c r="CA128" s="90"/>
      <c r="CB128" s="90"/>
      <c r="CC128" s="90"/>
      <c r="CD128" s="90"/>
      <c r="CE128" s="90"/>
      <c r="CF128" s="136" t="s">
        <v>371</v>
      </c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5"/>
      <c r="CS128" s="90" t="s">
        <v>200</v>
      </c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8"/>
      <c r="DG128" s="13">
        <f t="shared" si="2"/>
        <v>62126</v>
      </c>
      <c r="DH128" s="13">
        <v>54000</v>
      </c>
      <c r="DI128" s="13"/>
      <c r="DJ128" s="13">
        <v>8126</v>
      </c>
      <c r="DK128" s="179">
        <v>63000</v>
      </c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>
        <v>63000</v>
      </c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</row>
    <row r="129" spans="1:153" ht="27.75" customHeight="1">
      <c r="A129" s="199" t="s">
        <v>240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200"/>
      <c r="BX129" s="90"/>
      <c r="BY129" s="90"/>
      <c r="BZ129" s="90"/>
      <c r="CA129" s="90"/>
      <c r="CB129" s="90"/>
      <c r="CC129" s="90"/>
      <c r="CD129" s="90"/>
      <c r="CE129" s="90"/>
      <c r="CF129" s="136" t="s">
        <v>371</v>
      </c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5"/>
      <c r="CS129" s="90" t="s">
        <v>239</v>
      </c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8"/>
      <c r="DG129" s="13">
        <f>DH129+DI129+DJ129</f>
        <v>0</v>
      </c>
      <c r="DH129" s="13"/>
      <c r="DI129" s="13"/>
      <c r="DJ129" s="13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</row>
    <row r="130" spans="1:153" ht="25.5" customHeight="1">
      <c r="A130" s="199" t="s">
        <v>202</v>
      </c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200"/>
      <c r="BX130" s="90"/>
      <c r="BY130" s="90"/>
      <c r="BZ130" s="90"/>
      <c r="CA130" s="90"/>
      <c r="CB130" s="90"/>
      <c r="CC130" s="90"/>
      <c r="CD130" s="90"/>
      <c r="CE130" s="90"/>
      <c r="CF130" s="136" t="s">
        <v>371</v>
      </c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5"/>
      <c r="CS130" s="90" t="s">
        <v>203</v>
      </c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8"/>
      <c r="DG130" s="13">
        <f t="shared" si="2"/>
        <v>24200</v>
      </c>
      <c r="DH130" s="13">
        <v>9200</v>
      </c>
      <c r="DI130" s="13"/>
      <c r="DJ130" s="13">
        <v>15000</v>
      </c>
      <c r="DK130" s="179">
        <v>25000</v>
      </c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>
        <v>25000</v>
      </c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</row>
    <row r="131" spans="1:153" ht="30" customHeight="1">
      <c r="A131" s="199" t="s">
        <v>237</v>
      </c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0"/>
      <c r="BX131" s="90"/>
      <c r="BY131" s="90"/>
      <c r="BZ131" s="90"/>
      <c r="CA131" s="90"/>
      <c r="CB131" s="90"/>
      <c r="CC131" s="90"/>
      <c r="CD131" s="90"/>
      <c r="CE131" s="90"/>
      <c r="CF131" s="136" t="s">
        <v>371</v>
      </c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5"/>
      <c r="CS131" s="90" t="s">
        <v>238</v>
      </c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8"/>
      <c r="DG131" s="13">
        <f t="shared" si="2"/>
        <v>0</v>
      </c>
      <c r="DH131" s="13"/>
      <c r="DI131" s="13"/>
      <c r="DJ131" s="13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</row>
    <row r="132" spans="1:153" s="3" customFormat="1" ht="15" customHeight="1">
      <c r="A132" s="232" t="s">
        <v>243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3"/>
      <c r="BX132" s="193" t="s">
        <v>118</v>
      </c>
      <c r="BY132" s="193"/>
      <c r="BZ132" s="193"/>
      <c r="CA132" s="193"/>
      <c r="CB132" s="193"/>
      <c r="CC132" s="193"/>
      <c r="CD132" s="193"/>
      <c r="CE132" s="193"/>
      <c r="CF132" s="193" t="s">
        <v>244</v>
      </c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9"/>
      <c r="DG132" s="10">
        <f>SUM(DG133)</f>
        <v>354960</v>
      </c>
      <c r="DH132" s="10">
        <f>SUM(DH133)</f>
        <v>354960</v>
      </c>
      <c r="DI132" s="10">
        <f>SUM(DI133)</f>
        <v>0</v>
      </c>
      <c r="DJ132" s="10">
        <f>SUM(DJ133)</f>
        <v>0</v>
      </c>
      <c r="DK132" s="194">
        <f>SUM(DK133)</f>
        <v>370000</v>
      </c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>
        <f>SUM(DX133)</f>
        <v>370000</v>
      </c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</row>
    <row r="133" spans="1:153" ht="11.25" customHeight="1">
      <c r="A133" s="102" t="s">
        <v>116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234"/>
      <c r="BX133" s="90"/>
      <c r="BY133" s="90"/>
      <c r="BZ133" s="90"/>
      <c r="CA133" s="90"/>
      <c r="CB133" s="90"/>
      <c r="CC133" s="90"/>
      <c r="CD133" s="90"/>
      <c r="CE133" s="90"/>
      <c r="CF133" s="90" t="s">
        <v>373</v>
      </c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 t="s">
        <v>184</v>
      </c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197"/>
      <c r="DG133" s="195">
        <f>DH133+DI133+DJ133</f>
        <v>354960</v>
      </c>
      <c r="DH133" s="195">
        <v>354960</v>
      </c>
      <c r="DI133" s="195"/>
      <c r="DJ133" s="179"/>
      <c r="DK133" s="179">
        <v>370000</v>
      </c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>
        <v>370000</v>
      </c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</row>
    <row r="134" spans="1:153" ht="15" customHeight="1">
      <c r="A134" s="94" t="s">
        <v>245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235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5"/>
      <c r="DG134" s="196"/>
      <c r="DH134" s="196"/>
      <c r="DI134" s="196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9"/>
      <c r="EF134" s="179"/>
      <c r="EG134" s="179"/>
      <c r="EH134" s="179"/>
      <c r="EI134" s="179"/>
      <c r="EJ134" s="179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</row>
    <row r="135" spans="1:153" s="3" customFormat="1" ht="33" customHeight="1">
      <c r="A135" s="232" t="s">
        <v>117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2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3"/>
      <c r="BX135" s="193" t="s">
        <v>246</v>
      </c>
      <c r="BY135" s="193"/>
      <c r="BZ135" s="193"/>
      <c r="CA135" s="193"/>
      <c r="CB135" s="193"/>
      <c r="CC135" s="193"/>
      <c r="CD135" s="193"/>
      <c r="CE135" s="193"/>
      <c r="CF135" s="193" t="s">
        <v>119</v>
      </c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9"/>
      <c r="DG135" s="10"/>
      <c r="DH135" s="10"/>
      <c r="DI135" s="10"/>
      <c r="DJ135" s="10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</row>
    <row r="136" spans="1:153" ht="33.75" customHeight="1">
      <c r="A136" s="230" t="s">
        <v>120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1"/>
      <c r="BX136" s="90" t="s">
        <v>247</v>
      </c>
      <c r="BY136" s="90"/>
      <c r="BZ136" s="90"/>
      <c r="CA136" s="90"/>
      <c r="CB136" s="90"/>
      <c r="CC136" s="90"/>
      <c r="CD136" s="90"/>
      <c r="CE136" s="90"/>
      <c r="CF136" s="90" t="s">
        <v>121</v>
      </c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8"/>
      <c r="DG136" s="13"/>
      <c r="DH136" s="13"/>
      <c r="DI136" s="13"/>
      <c r="DJ136" s="13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</row>
    <row r="137" spans="1:153" ht="31.5" customHeight="1">
      <c r="A137" s="230" t="s">
        <v>122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1"/>
      <c r="BX137" s="90" t="s">
        <v>248</v>
      </c>
      <c r="BY137" s="90"/>
      <c r="BZ137" s="90"/>
      <c r="CA137" s="90"/>
      <c r="CB137" s="90"/>
      <c r="CC137" s="90"/>
      <c r="CD137" s="90"/>
      <c r="CE137" s="90"/>
      <c r="CF137" s="90" t="s">
        <v>123</v>
      </c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8"/>
      <c r="DG137" s="13"/>
      <c r="DH137" s="13"/>
      <c r="DI137" s="13"/>
      <c r="DJ137" s="13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</row>
    <row r="138" spans="1:153" ht="17.25" customHeight="1">
      <c r="A138" s="153" t="s">
        <v>323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229"/>
      <c r="BX138" s="193" t="s">
        <v>124</v>
      </c>
      <c r="BY138" s="193"/>
      <c r="BZ138" s="193"/>
      <c r="CA138" s="193"/>
      <c r="CB138" s="193"/>
      <c r="CC138" s="193"/>
      <c r="CD138" s="193"/>
      <c r="CE138" s="193"/>
      <c r="CF138" s="193" t="s">
        <v>125</v>
      </c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9"/>
      <c r="DG138" s="10">
        <f>DH138+DI138+DJ138</f>
        <v>0</v>
      </c>
      <c r="DH138" s="10">
        <f>SUM(DH139:DH141)</f>
        <v>0</v>
      </c>
      <c r="DI138" s="10">
        <f>SUM(DI139:DI141)</f>
        <v>0</v>
      </c>
      <c r="DJ138" s="10">
        <f>SUM(DJ139:DJ141)</f>
        <v>0</v>
      </c>
      <c r="DK138" s="194">
        <f>SUM(DK139:DW141)</f>
        <v>0</v>
      </c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>
        <f>SUM(DX139:EJ141)</f>
        <v>0</v>
      </c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90" t="s">
        <v>35</v>
      </c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</row>
    <row r="139" spans="1:153" ht="30.75" customHeight="1">
      <c r="A139" s="201" t="s">
        <v>324</v>
      </c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2"/>
      <c r="BX139" s="90" t="s">
        <v>126</v>
      </c>
      <c r="BY139" s="90"/>
      <c r="BZ139" s="90"/>
      <c r="CA139" s="90"/>
      <c r="CB139" s="90"/>
      <c r="CC139" s="90"/>
      <c r="CD139" s="90"/>
      <c r="CE139" s="90"/>
      <c r="CF139" s="90" t="s">
        <v>221</v>
      </c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 t="s">
        <v>56</v>
      </c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8"/>
      <c r="DG139" s="13">
        <f>DH139+DI139+DJ139</f>
        <v>0</v>
      </c>
      <c r="DH139" s="13"/>
      <c r="DI139" s="13"/>
      <c r="DJ139" s="13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90" t="s">
        <v>35</v>
      </c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</row>
    <row r="140" spans="1:153" ht="17.25" customHeight="1">
      <c r="A140" s="201" t="s">
        <v>325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2"/>
      <c r="BX140" s="90" t="s">
        <v>127</v>
      </c>
      <c r="BY140" s="90"/>
      <c r="BZ140" s="90"/>
      <c r="CA140" s="90"/>
      <c r="CB140" s="90"/>
      <c r="CC140" s="90"/>
      <c r="CD140" s="90"/>
      <c r="CE140" s="90"/>
      <c r="CF140" s="90" t="s">
        <v>221</v>
      </c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 t="s">
        <v>56</v>
      </c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8"/>
      <c r="DG140" s="13">
        <f>DH140+DI140+DJ140</f>
        <v>0</v>
      </c>
      <c r="DH140" s="13"/>
      <c r="DI140" s="13"/>
      <c r="DJ140" s="13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90" t="s">
        <v>35</v>
      </c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</row>
    <row r="141" spans="1:153" ht="19.5" customHeight="1">
      <c r="A141" s="201" t="s">
        <v>326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2"/>
      <c r="BX141" s="90" t="s">
        <v>128</v>
      </c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8"/>
      <c r="DG141" s="13"/>
      <c r="DH141" s="13"/>
      <c r="DI141" s="13"/>
      <c r="DJ141" s="13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9"/>
      <c r="EF141" s="179"/>
      <c r="EG141" s="179"/>
      <c r="EH141" s="179"/>
      <c r="EI141" s="179"/>
      <c r="EJ141" s="179"/>
      <c r="EK141" s="90" t="s">
        <v>35</v>
      </c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</row>
    <row r="142" spans="1:153" ht="16.5" customHeight="1">
      <c r="A142" s="153" t="s">
        <v>327</v>
      </c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229"/>
      <c r="BX142" s="193" t="s">
        <v>129</v>
      </c>
      <c r="BY142" s="193"/>
      <c r="BZ142" s="193"/>
      <c r="CA142" s="193"/>
      <c r="CB142" s="193"/>
      <c r="CC142" s="193"/>
      <c r="CD142" s="193"/>
      <c r="CE142" s="193"/>
      <c r="CF142" s="193" t="s">
        <v>35</v>
      </c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8"/>
      <c r="DG142" s="10">
        <f>DH142+DI142+DJ142</f>
        <v>0</v>
      </c>
      <c r="DH142" s="10">
        <f>SUM(DH143:DH144)</f>
        <v>0</v>
      </c>
      <c r="DI142" s="10">
        <f>SUM(DI143:DI144)</f>
        <v>0</v>
      </c>
      <c r="DJ142" s="10">
        <f>SUM(DJ143:DJ144)</f>
        <v>0</v>
      </c>
      <c r="DK142" s="194">
        <f>SUM(DK143:DW144)</f>
        <v>0</v>
      </c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>
        <f>SUM(DX143:EJ144)</f>
        <v>0</v>
      </c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90" t="s">
        <v>35</v>
      </c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</row>
    <row r="143" spans="1:153" ht="27" customHeight="1">
      <c r="A143" s="201" t="s">
        <v>130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2"/>
      <c r="BX143" s="90" t="s">
        <v>131</v>
      </c>
      <c r="BY143" s="90"/>
      <c r="BZ143" s="90"/>
      <c r="CA143" s="90"/>
      <c r="CB143" s="90"/>
      <c r="CC143" s="90"/>
      <c r="CD143" s="90"/>
      <c r="CE143" s="90"/>
      <c r="CF143" s="90" t="s">
        <v>132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8"/>
      <c r="DG143" s="13"/>
      <c r="DH143" s="13"/>
      <c r="DI143" s="13"/>
      <c r="DJ143" s="13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90" t="s">
        <v>35</v>
      </c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</row>
    <row r="144" spans="1:153" ht="18" customHeight="1">
      <c r="A144" s="199" t="s">
        <v>222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0"/>
      <c r="BX144" s="90" t="s">
        <v>223</v>
      </c>
      <c r="BY144" s="90"/>
      <c r="BZ144" s="90"/>
      <c r="CA144" s="90"/>
      <c r="CB144" s="90"/>
      <c r="CC144" s="90"/>
      <c r="CD144" s="90"/>
      <c r="CE144" s="90"/>
      <c r="CF144" s="136" t="s">
        <v>97</v>
      </c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5"/>
      <c r="CS144" s="90" t="s">
        <v>97</v>
      </c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8"/>
      <c r="DG144" s="13">
        <f>DH144+DI144+DJ144</f>
        <v>0</v>
      </c>
      <c r="DH144" s="13"/>
      <c r="DI144" s="13"/>
      <c r="DJ144" s="13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</row>
    <row r="145" spans="1:153" ht="13.5" customHeight="1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2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8"/>
      <c r="DG145" s="13">
        <f>DG25+DG27+DG138-DG61-DG142</f>
        <v>9.313225746154785E-10</v>
      </c>
      <c r="DH145" s="13">
        <f>DH25+DH27+DH138-DH61-DH142</f>
        <v>0</v>
      </c>
      <c r="DI145" s="13">
        <f>DI25+DI27+DI138-DI61-DI142</f>
        <v>0</v>
      </c>
      <c r="DJ145" s="13">
        <f>DJ25+DJ27+DJ138-DJ61-DJ142</f>
        <v>0</v>
      </c>
      <c r="DK145" s="179">
        <v>0</v>
      </c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>
        <v>0</v>
      </c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</row>
    <row r="146" ht="50.25" customHeight="1"/>
    <row r="147" ht="168" customHeight="1"/>
    <row r="148" spans="1:166" ht="13.5">
      <c r="A148" s="3"/>
      <c r="B148" s="198" t="s">
        <v>328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/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3"/>
    </row>
    <row r="150" spans="1:166" ht="9.75" customHeight="1">
      <c r="A150" s="171" t="s">
        <v>249</v>
      </c>
      <c r="B150" s="171"/>
      <c r="C150" s="171"/>
      <c r="D150" s="171"/>
      <c r="E150" s="171"/>
      <c r="F150" s="171"/>
      <c r="G150" s="171"/>
      <c r="H150" s="171"/>
      <c r="I150" s="186"/>
      <c r="J150" s="180" t="s">
        <v>0</v>
      </c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1"/>
      <c r="CF150" s="170" t="s">
        <v>250</v>
      </c>
      <c r="CG150" s="171"/>
      <c r="CH150" s="171"/>
      <c r="CI150" s="171"/>
      <c r="CJ150" s="171"/>
      <c r="CK150" s="171"/>
      <c r="CL150" s="171"/>
      <c r="CM150" s="186"/>
      <c r="CN150" s="170" t="s">
        <v>251</v>
      </c>
      <c r="CO150" s="171"/>
      <c r="CP150" s="171"/>
      <c r="CQ150" s="171"/>
      <c r="CR150" s="171"/>
      <c r="CS150" s="171"/>
      <c r="CT150" s="171"/>
      <c r="CU150" s="186"/>
      <c r="CV150" s="170" t="s">
        <v>341</v>
      </c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86"/>
      <c r="DH150" s="170" t="s">
        <v>342</v>
      </c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86"/>
      <c r="DS150" s="191" t="s">
        <v>6</v>
      </c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</row>
    <row r="151" spans="1:166" ht="15" customHeight="1">
      <c r="A151" s="188"/>
      <c r="B151" s="188"/>
      <c r="C151" s="188"/>
      <c r="D151" s="188"/>
      <c r="E151" s="188"/>
      <c r="F151" s="188"/>
      <c r="G151" s="188"/>
      <c r="H151" s="188"/>
      <c r="I151" s="189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3"/>
      <c r="CF151" s="187"/>
      <c r="CG151" s="188"/>
      <c r="CH151" s="188"/>
      <c r="CI151" s="188"/>
      <c r="CJ151" s="188"/>
      <c r="CK151" s="188"/>
      <c r="CL151" s="188"/>
      <c r="CM151" s="189"/>
      <c r="CN151" s="187"/>
      <c r="CO151" s="188"/>
      <c r="CP151" s="188"/>
      <c r="CQ151" s="188"/>
      <c r="CR151" s="188"/>
      <c r="CS151" s="188"/>
      <c r="CT151" s="188"/>
      <c r="CU151" s="189"/>
      <c r="CV151" s="187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9"/>
      <c r="DH151" s="187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9"/>
      <c r="DS151" s="177" t="s">
        <v>252</v>
      </c>
      <c r="DT151" s="178"/>
      <c r="DU151" s="178"/>
      <c r="DV151" s="178"/>
      <c r="DW151" s="178"/>
      <c r="DX151" s="167" t="s">
        <v>226</v>
      </c>
      <c r="DY151" s="167"/>
      <c r="DZ151" s="167"/>
      <c r="EA151" s="168" t="s">
        <v>2</v>
      </c>
      <c r="EB151" s="168"/>
      <c r="EC151" s="169"/>
      <c r="ED151" s="177" t="s">
        <v>252</v>
      </c>
      <c r="EE151" s="178"/>
      <c r="EF151" s="178"/>
      <c r="EG151" s="178"/>
      <c r="EH151" s="178"/>
      <c r="EI151" s="167" t="s">
        <v>338</v>
      </c>
      <c r="EJ151" s="167"/>
      <c r="EK151" s="167"/>
      <c r="EL151" s="168" t="s">
        <v>2</v>
      </c>
      <c r="EM151" s="168"/>
      <c r="EN151" s="169"/>
      <c r="EO151" s="177" t="s">
        <v>252</v>
      </c>
      <c r="EP151" s="178"/>
      <c r="EQ151" s="178"/>
      <c r="ER151" s="178"/>
      <c r="ES151" s="178"/>
      <c r="ET151" s="167" t="s">
        <v>339</v>
      </c>
      <c r="EU151" s="167"/>
      <c r="EV151" s="167"/>
      <c r="EW151" s="168" t="s">
        <v>2</v>
      </c>
      <c r="EX151" s="168"/>
      <c r="EY151" s="169"/>
      <c r="EZ151" s="170" t="s">
        <v>5</v>
      </c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</row>
    <row r="152" spans="1:166" ht="58.5" customHeight="1">
      <c r="A152" s="173"/>
      <c r="B152" s="173"/>
      <c r="C152" s="173"/>
      <c r="D152" s="173"/>
      <c r="E152" s="173"/>
      <c r="F152" s="173"/>
      <c r="G152" s="173"/>
      <c r="H152" s="173"/>
      <c r="I152" s="190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5"/>
      <c r="CF152" s="172"/>
      <c r="CG152" s="173"/>
      <c r="CH152" s="173"/>
      <c r="CI152" s="173"/>
      <c r="CJ152" s="173"/>
      <c r="CK152" s="173"/>
      <c r="CL152" s="173"/>
      <c r="CM152" s="190"/>
      <c r="CN152" s="172"/>
      <c r="CO152" s="173"/>
      <c r="CP152" s="173"/>
      <c r="CQ152" s="173"/>
      <c r="CR152" s="173"/>
      <c r="CS152" s="173"/>
      <c r="CT152" s="173"/>
      <c r="CU152" s="190"/>
      <c r="CV152" s="172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90"/>
      <c r="DH152" s="172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90"/>
      <c r="DS152" s="174" t="s">
        <v>253</v>
      </c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6"/>
      <c r="ED152" s="174" t="s">
        <v>254</v>
      </c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6"/>
      <c r="EO152" s="174" t="s">
        <v>255</v>
      </c>
      <c r="EP152" s="175"/>
      <c r="EQ152" s="175"/>
      <c r="ER152" s="175"/>
      <c r="ES152" s="175"/>
      <c r="ET152" s="175"/>
      <c r="EU152" s="175"/>
      <c r="EV152" s="175"/>
      <c r="EW152" s="175"/>
      <c r="EX152" s="175"/>
      <c r="EY152" s="176"/>
      <c r="EZ152" s="172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</row>
    <row r="153" spans="1:166" ht="14.25" thickBot="1">
      <c r="A153" s="163" t="s">
        <v>7</v>
      </c>
      <c r="B153" s="163"/>
      <c r="C153" s="163"/>
      <c r="D153" s="163"/>
      <c r="E153" s="163"/>
      <c r="F153" s="163"/>
      <c r="G153" s="163"/>
      <c r="H153" s="163"/>
      <c r="I153" s="164"/>
      <c r="J153" s="163" t="s">
        <v>8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4"/>
      <c r="CF153" s="147" t="s">
        <v>9</v>
      </c>
      <c r="CG153" s="148"/>
      <c r="CH153" s="148"/>
      <c r="CI153" s="148"/>
      <c r="CJ153" s="148"/>
      <c r="CK153" s="148"/>
      <c r="CL153" s="148"/>
      <c r="CM153" s="149"/>
      <c r="CN153" s="147" t="s">
        <v>10</v>
      </c>
      <c r="CO153" s="148"/>
      <c r="CP153" s="148"/>
      <c r="CQ153" s="148"/>
      <c r="CR153" s="148"/>
      <c r="CS153" s="148"/>
      <c r="CT153" s="148"/>
      <c r="CU153" s="149"/>
      <c r="CV153" s="147" t="s">
        <v>11</v>
      </c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9"/>
      <c r="DH153" s="165">
        <v>6</v>
      </c>
      <c r="DI153" s="74"/>
      <c r="DJ153" s="74"/>
      <c r="DK153" s="74"/>
      <c r="DL153" s="74"/>
      <c r="DM153" s="74"/>
      <c r="DN153" s="74"/>
      <c r="DO153" s="74"/>
      <c r="DP153" s="74"/>
      <c r="DQ153" s="74"/>
      <c r="DR153" s="166"/>
      <c r="DS153" s="147" t="s">
        <v>13</v>
      </c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9"/>
      <c r="ED153" s="147" t="s">
        <v>14</v>
      </c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9"/>
      <c r="EO153" s="147" t="s">
        <v>151</v>
      </c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9"/>
      <c r="EZ153" s="147" t="s">
        <v>152</v>
      </c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</row>
    <row r="154" spans="1:166" ht="15.75">
      <c r="A154" s="150">
        <v>1</v>
      </c>
      <c r="B154" s="150"/>
      <c r="C154" s="150"/>
      <c r="D154" s="150"/>
      <c r="E154" s="150"/>
      <c r="F154" s="150"/>
      <c r="G154" s="150"/>
      <c r="H154" s="150"/>
      <c r="I154" s="151"/>
      <c r="J154" s="152" t="s">
        <v>382</v>
      </c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4"/>
      <c r="CF154" s="155" t="s">
        <v>256</v>
      </c>
      <c r="CG154" s="156"/>
      <c r="CH154" s="156"/>
      <c r="CI154" s="156"/>
      <c r="CJ154" s="156"/>
      <c r="CK154" s="156"/>
      <c r="CL154" s="156"/>
      <c r="CM154" s="157"/>
      <c r="CN154" s="158" t="s">
        <v>35</v>
      </c>
      <c r="CO154" s="159"/>
      <c r="CP154" s="159"/>
      <c r="CQ154" s="159"/>
      <c r="CR154" s="159"/>
      <c r="CS154" s="159"/>
      <c r="CT154" s="159"/>
      <c r="CU154" s="160"/>
      <c r="CV154" s="161" t="s">
        <v>35</v>
      </c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7"/>
      <c r="DH154" s="162" t="s">
        <v>35</v>
      </c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42">
        <f>DG105</f>
        <v>1058354.3599999999</v>
      </c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4"/>
      <c r="ED154" s="142">
        <f>DK105</f>
        <v>926000</v>
      </c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4"/>
      <c r="EO154" s="142">
        <f>DX105</f>
        <v>926000</v>
      </c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4"/>
      <c r="EZ154" s="145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6"/>
    </row>
    <row r="155" spans="1:166" ht="15" customHeight="1">
      <c r="A155" s="84" t="s">
        <v>257</v>
      </c>
      <c r="B155" s="84"/>
      <c r="C155" s="84"/>
      <c r="D155" s="84"/>
      <c r="E155" s="84"/>
      <c r="F155" s="84"/>
      <c r="G155" s="84"/>
      <c r="H155" s="84"/>
      <c r="I155" s="85"/>
      <c r="J155" s="137" t="s">
        <v>383</v>
      </c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5" t="s">
        <v>258</v>
      </c>
      <c r="CG155" s="84"/>
      <c r="CH155" s="84"/>
      <c r="CI155" s="84"/>
      <c r="CJ155" s="84"/>
      <c r="CK155" s="84"/>
      <c r="CL155" s="84"/>
      <c r="CM155" s="85"/>
      <c r="CN155" s="136" t="s">
        <v>35</v>
      </c>
      <c r="CO155" s="84"/>
      <c r="CP155" s="84"/>
      <c r="CQ155" s="84"/>
      <c r="CR155" s="84"/>
      <c r="CS155" s="84"/>
      <c r="CT155" s="84"/>
      <c r="CU155" s="85"/>
      <c r="CV155" s="136" t="s">
        <v>35</v>
      </c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5"/>
      <c r="DH155" s="91" t="s">
        <v>35</v>
      </c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129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8"/>
      <c r="ED155" s="129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8"/>
      <c r="EO155" s="129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8"/>
      <c r="EZ155" s="129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30"/>
    </row>
    <row r="156" spans="1:166" ht="40.5" customHeight="1">
      <c r="A156" s="84" t="s">
        <v>259</v>
      </c>
      <c r="B156" s="84"/>
      <c r="C156" s="84"/>
      <c r="D156" s="84"/>
      <c r="E156" s="84"/>
      <c r="F156" s="84"/>
      <c r="G156" s="84"/>
      <c r="H156" s="84"/>
      <c r="I156" s="85"/>
      <c r="J156" s="137" t="s">
        <v>329</v>
      </c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5" t="s">
        <v>260</v>
      </c>
      <c r="CG156" s="84"/>
      <c r="CH156" s="84"/>
      <c r="CI156" s="84"/>
      <c r="CJ156" s="84"/>
      <c r="CK156" s="84"/>
      <c r="CL156" s="84"/>
      <c r="CM156" s="85"/>
      <c r="CN156" s="136" t="s">
        <v>35</v>
      </c>
      <c r="CO156" s="84"/>
      <c r="CP156" s="84"/>
      <c r="CQ156" s="84"/>
      <c r="CR156" s="84"/>
      <c r="CS156" s="84"/>
      <c r="CT156" s="84"/>
      <c r="CU156" s="85"/>
      <c r="CV156" s="136" t="s">
        <v>35</v>
      </c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5"/>
      <c r="DH156" s="91" t="s">
        <v>35</v>
      </c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129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8"/>
      <c r="ED156" s="129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8"/>
      <c r="EO156" s="129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8"/>
      <c r="EZ156" s="129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30"/>
    </row>
    <row r="157" spans="1:166" ht="52.5" customHeight="1">
      <c r="A157" s="84" t="s">
        <v>261</v>
      </c>
      <c r="B157" s="84"/>
      <c r="C157" s="84"/>
      <c r="D157" s="84"/>
      <c r="E157" s="84"/>
      <c r="F157" s="84"/>
      <c r="G157" s="84"/>
      <c r="H157" s="84"/>
      <c r="I157" s="85"/>
      <c r="J157" s="137" t="s">
        <v>330</v>
      </c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5" t="s">
        <v>262</v>
      </c>
      <c r="CG157" s="84"/>
      <c r="CH157" s="84"/>
      <c r="CI157" s="84"/>
      <c r="CJ157" s="84"/>
      <c r="CK157" s="84"/>
      <c r="CL157" s="84"/>
      <c r="CM157" s="85"/>
      <c r="CN157" s="136" t="s">
        <v>35</v>
      </c>
      <c r="CO157" s="84"/>
      <c r="CP157" s="84"/>
      <c r="CQ157" s="84"/>
      <c r="CR157" s="84"/>
      <c r="CS157" s="84"/>
      <c r="CT157" s="84"/>
      <c r="CU157" s="85"/>
      <c r="CV157" s="136" t="s">
        <v>35</v>
      </c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5"/>
      <c r="DH157" s="91" t="s">
        <v>35</v>
      </c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129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8"/>
      <c r="ED157" s="129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8"/>
      <c r="EO157" s="129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8"/>
      <c r="EZ157" s="129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30"/>
    </row>
    <row r="158" spans="1:166" ht="15" customHeight="1">
      <c r="A158" s="84" t="s">
        <v>263</v>
      </c>
      <c r="B158" s="84"/>
      <c r="C158" s="84"/>
      <c r="D158" s="84"/>
      <c r="E158" s="84"/>
      <c r="F158" s="84"/>
      <c r="G158" s="84"/>
      <c r="H158" s="84"/>
      <c r="I158" s="85"/>
      <c r="J158" s="114" t="s">
        <v>264</v>
      </c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35" t="s">
        <v>265</v>
      </c>
      <c r="CG158" s="84"/>
      <c r="CH158" s="84"/>
      <c r="CI158" s="84"/>
      <c r="CJ158" s="84"/>
      <c r="CK158" s="84"/>
      <c r="CL158" s="84"/>
      <c r="CM158" s="85"/>
      <c r="CN158" s="136" t="s">
        <v>35</v>
      </c>
      <c r="CO158" s="84"/>
      <c r="CP158" s="84"/>
      <c r="CQ158" s="84"/>
      <c r="CR158" s="84"/>
      <c r="CS158" s="84"/>
      <c r="CT158" s="84"/>
      <c r="CU158" s="85"/>
      <c r="CV158" s="136" t="s">
        <v>35</v>
      </c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5"/>
      <c r="DH158" s="91" t="s">
        <v>35</v>
      </c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129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8"/>
      <c r="ED158" s="129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8"/>
      <c r="EO158" s="129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8"/>
      <c r="EZ158" s="129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30"/>
    </row>
    <row r="159" spans="1:166" ht="14.25" customHeight="1">
      <c r="A159" s="84"/>
      <c r="B159" s="84"/>
      <c r="C159" s="84"/>
      <c r="D159" s="84"/>
      <c r="E159" s="84"/>
      <c r="F159" s="84"/>
      <c r="G159" s="84"/>
      <c r="H159" s="84"/>
      <c r="I159" s="85"/>
      <c r="J159" s="139" t="s">
        <v>374</v>
      </c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1"/>
      <c r="CF159" s="135"/>
      <c r="CG159" s="84"/>
      <c r="CH159" s="84"/>
      <c r="CI159" s="84"/>
      <c r="CJ159" s="84"/>
      <c r="CK159" s="84"/>
      <c r="CL159" s="84"/>
      <c r="CM159" s="85"/>
      <c r="CN159" s="136"/>
      <c r="CO159" s="84"/>
      <c r="CP159" s="84"/>
      <c r="CQ159" s="84"/>
      <c r="CR159" s="84"/>
      <c r="CS159" s="84"/>
      <c r="CT159" s="84"/>
      <c r="CU159" s="85"/>
      <c r="CV159" s="136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5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129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8"/>
      <c r="ED159" s="129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8"/>
      <c r="EO159" s="129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8"/>
      <c r="EZ159" s="129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30"/>
    </row>
    <row r="160" spans="1:166" ht="10.5" customHeight="1">
      <c r="A160" s="84"/>
      <c r="B160" s="84"/>
      <c r="C160" s="84"/>
      <c r="D160" s="84"/>
      <c r="E160" s="84"/>
      <c r="F160" s="84"/>
      <c r="G160" s="84"/>
      <c r="H160" s="84"/>
      <c r="I160" s="85"/>
      <c r="J160" s="109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35"/>
      <c r="CG160" s="84"/>
      <c r="CH160" s="84"/>
      <c r="CI160" s="84"/>
      <c r="CJ160" s="84"/>
      <c r="CK160" s="84"/>
      <c r="CL160" s="84"/>
      <c r="CM160" s="85"/>
      <c r="CN160" s="136"/>
      <c r="CO160" s="84"/>
      <c r="CP160" s="84"/>
      <c r="CQ160" s="84"/>
      <c r="CR160" s="84"/>
      <c r="CS160" s="84"/>
      <c r="CT160" s="84"/>
      <c r="CU160" s="85"/>
      <c r="CV160" s="136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5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129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8"/>
      <c r="ED160" s="129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8"/>
      <c r="EO160" s="129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8"/>
      <c r="EZ160" s="129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30"/>
    </row>
    <row r="161" spans="1:166" ht="14.25" customHeight="1">
      <c r="A161" s="84"/>
      <c r="B161" s="84"/>
      <c r="C161" s="84"/>
      <c r="D161" s="84"/>
      <c r="E161" s="84"/>
      <c r="F161" s="84"/>
      <c r="G161" s="84"/>
      <c r="H161" s="84"/>
      <c r="I161" s="85"/>
      <c r="J161" s="139" t="s">
        <v>374</v>
      </c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1"/>
      <c r="CF161" s="135"/>
      <c r="CG161" s="84"/>
      <c r="CH161" s="84"/>
      <c r="CI161" s="84"/>
      <c r="CJ161" s="84"/>
      <c r="CK161" s="84"/>
      <c r="CL161" s="84"/>
      <c r="CM161" s="85"/>
      <c r="CN161" s="136"/>
      <c r="CO161" s="84"/>
      <c r="CP161" s="84"/>
      <c r="CQ161" s="84"/>
      <c r="CR161" s="84"/>
      <c r="CS161" s="84"/>
      <c r="CT161" s="84"/>
      <c r="CU161" s="85"/>
      <c r="CV161" s="136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5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129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8"/>
      <c r="ED161" s="129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8"/>
      <c r="EO161" s="129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8"/>
      <c r="EZ161" s="129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30"/>
    </row>
    <row r="162" spans="1:166" ht="9.75" customHeight="1">
      <c r="A162" s="84"/>
      <c r="B162" s="84"/>
      <c r="C162" s="84"/>
      <c r="D162" s="84"/>
      <c r="E162" s="84"/>
      <c r="F162" s="84"/>
      <c r="G162" s="84"/>
      <c r="H162" s="84"/>
      <c r="I162" s="85"/>
      <c r="J162" s="109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35"/>
      <c r="CG162" s="84"/>
      <c r="CH162" s="84"/>
      <c r="CI162" s="84"/>
      <c r="CJ162" s="84"/>
      <c r="CK162" s="84"/>
      <c r="CL162" s="84"/>
      <c r="CM162" s="85"/>
      <c r="CN162" s="136"/>
      <c r="CO162" s="84"/>
      <c r="CP162" s="84"/>
      <c r="CQ162" s="84"/>
      <c r="CR162" s="84"/>
      <c r="CS162" s="84"/>
      <c r="CT162" s="84"/>
      <c r="CU162" s="85"/>
      <c r="CV162" s="136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5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129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8"/>
      <c r="ED162" s="129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8"/>
      <c r="EO162" s="129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8"/>
      <c r="EZ162" s="129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30"/>
    </row>
    <row r="163" spans="1:166" ht="15" customHeight="1">
      <c r="A163" s="84" t="s">
        <v>266</v>
      </c>
      <c r="B163" s="84"/>
      <c r="C163" s="84"/>
      <c r="D163" s="84"/>
      <c r="E163" s="84"/>
      <c r="F163" s="84"/>
      <c r="G163" s="84"/>
      <c r="H163" s="84"/>
      <c r="I163" s="85"/>
      <c r="J163" s="114" t="s">
        <v>267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35" t="s">
        <v>268</v>
      </c>
      <c r="CG163" s="84"/>
      <c r="CH163" s="84"/>
      <c r="CI163" s="84"/>
      <c r="CJ163" s="84"/>
      <c r="CK163" s="84"/>
      <c r="CL163" s="84"/>
      <c r="CM163" s="85"/>
      <c r="CN163" s="136" t="s">
        <v>35</v>
      </c>
      <c r="CO163" s="84"/>
      <c r="CP163" s="84"/>
      <c r="CQ163" s="84"/>
      <c r="CR163" s="84"/>
      <c r="CS163" s="84"/>
      <c r="CT163" s="84"/>
      <c r="CU163" s="85"/>
      <c r="CV163" s="136" t="s">
        <v>35</v>
      </c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5"/>
      <c r="DH163" s="91" t="s">
        <v>35</v>
      </c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129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8"/>
      <c r="ED163" s="129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8"/>
      <c r="EO163" s="129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8"/>
      <c r="EZ163" s="129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30"/>
    </row>
    <row r="164" spans="1:166" ht="42.75" customHeight="1">
      <c r="A164" s="84" t="s">
        <v>269</v>
      </c>
      <c r="B164" s="84"/>
      <c r="C164" s="84"/>
      <c r="D164" s="84"/>
      <c r="E164" s="84"/>
      <c r="F164" s="84"/>
      <c r="G164" s="84"/>
      <c r="H164" s="84"/>
      <c r="I164" s="85"/>
      <c r="J164" s="137" t="s">
        <v>331</v>
      </c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5" t="s">
        <v>270</v>
      </c>
      <c r="CG164" s="84"/>
      <c r="CH164" s="84"/>
      <c r="CI164" s="84"/>
      <c r="CJ164" s="84"/>
      <c r="CK164" s="84"/>
      <c r="CL164" s="84"/>
      <c r="CM164" s="85"/>
      <c r="CN164" s="136" t="s">
        <v>35</v>
      </c>
      <c r="CO164" s="84"/>
      <c r="CP164" s="84"/>
      <c r="CQ164" s="84"/>
      <c r="CR164" s="84"/>
      <c r="CS164" s="84"/>
      <c r="CT164" s="84"/>
      <c r="CU164" s="85"/>
      <c r="CV164" s="136" t="s">
        <v>35</v>
      </c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5"/>
      <c r="DH164" s="91" t="s">
        <v>35</v>
      </c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126">
        <f>DS165+DS168+DS180</f>
        <v>1058354.3599999999</v>
      </c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8"/>
      <c r="ED164" s="126">
        <f>ED165+ED168+ED180</f>
        <v>926000</v>
      </c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8"/>
      <c r="EO164" s="126">
        <f>EO165+EO168+EO180</f>
        <v>926000</v>
      </c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8"/>
      <c r="EZ164" s="129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30"/>
    </row>
    <row r="165" spans="1:166" ht="42" customHeight="1">
      <c r="A165" s="84" t="s">
        <v>271</v>
      </c>
      <c r="B165" s="84"/>
      <c r="C165" s="84"/>
      <c r="D165" s="84"/>
      <c r="E165" s="84"/>
      <c r="F165" s="84"/>
      <c r="G165" s="84"/>
      <c r="H165" s="84"/>
      <c r="I165" s="85"/>
      <c r="J165" s="114" t="s">
        <v>272</v>
      </c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35" t="s">
        <v>273</v>
      </c>
      <c r="CG165" s="84"/>
      <c r="CH165" s="84"/>
      <c r="CI165" s="84"/>
      <c r="CJ165" s="84"/>
      <c r="CK165" s="84"/>
      <c r="CL165" s="84"/>
      <c r="CM165" s="85"/>
      <c r="CN165" s="136" t="s">
        <v>35</v>
      </c>
      <c r="CO165" s="84"/>
      <c r="CP165" s="84"/>
      <c r="CQ165" s="84"/>
      <c r="CR165" s="84"/>
      <c r="CS165" s="84"/>
      <c r="CT165" s="84"/>
      <c r="CU165" s="85"/>
      <c r="CV165" s="136" t="s">
        <v>35</v>
      </c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5"/>
      <c r="DH165" s="91" t="s">
        <v>35</v>
      </c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126">
        <f>DS166</f>
        <v>871038.36</v>
      </c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8"/>
      <c r="ED165" s="126">
        <f>ED166</f>
        <v>891624</v>
      </c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8"/>
      <c r="EO165" s="126">
        <f>EO166</f>
        <v>891624</v>
      </c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8"/>
      <c r="EZ165" s="129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30"/>
    </row>
    <row r="166" spans="1:166" ht="28.5" customHeight="1">
      <c r="A166" s="84" t="s">
        <v>274</v>
      </c>
      <c r="B166" s="84"/>
      <c r="C166" s="84"/>
      <c r="D166" s="84"/>
      <c r="E166" s="84"/>
      <c r="F166" s="84"/>
      <c r="G166" s="84"/>
      <c r="H166" s="84"/>
      <c r="I166" s="85"/>
      <c r="J166" s="109" t="s">
        <v>275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35" t="s">
        <v>276</v>
      </c>
      <c r="CG166" s="84"/>
      <c r="CH166" s="84"/>
      <c r="CI166" s="84"/>
      <c r="CJ166" s="84"/>
      <c r="CK166" s="84"/>
      <c r="CL166" s="84"/>
      <c r="CM166" s="85"/>
      <c r="CN166" s="136" t="s">
        <v>35</v>
      </c>
      <c r="CO166" s="84"/>
      <c r="CP166" s="84"/>
      <c r="CQ166" s="84"/>
      <c r="CR166" s="84"/>
      <c r="CS166" s="84"/>
      <c r="CT166" s="84"/>
      <c r="CU166" s="85"/>
      <c r="CV166" s="136" t="s">
        <v>35</v>
      </c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5"/>
      <c r="DH166" s="91" t="s">
        <v>35</v>
      </c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126">
        <f>DH105</f>
        <v>871038.36</v>
      </c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8"/>
      <c r="ED166" s="126">
        <v>891624</v>
      </c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8"/>
      <c r="EO166" s="126">
        <v>891624</v>
      </c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8"/>
      <c r="EZ166" s="129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30"/>
    </row>
    <row r="167" spans="1:166" ht="18.75" customHeight="1" thickBot="1">
      <c r="A167" s="84" t="s">
        <v>277</v>
      </c>
      <c r="B167" s="84"/>
      <c r="C167" s="84"/>
      <c r="D167" s="84"/>
      <c r="E167" s="84"/>
      <c r="F167" s="84"/>
      <c r="G167" s="84"/>
      <c r="H167" s="84"/>
      <c r="I167" s="85"/>
      <c r="J167" s="109" t="s">
        <v>332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31" t="s">
        <v>278</v>
      </c>
      <c r="CG167" s="132"/>
      <c r="CH167" s="132"/>
      <c r="CI167" s="132"/>
      <c r="CJ167" s="132"/>
      <c r="CK167" s="132"/>
      <c r="CL167" s="132"/>
      <c r="CM167" s="133"/>
      <c r="CN167" s="134" t="s">
        <v>35</v>
      </c>
      <c r="CO167" s="132"/>
      <c r="CP167" s="132"/>
      <c r="CQ167" s="132"/>
      <c r="CR167" s="132"/>
      <c r="CS167" s="132"/>
      <c r="CT167" s="132"/>
      <c r="CU167" s="133"/>
      <c r="CV167" s="134" t="s">
        <v>35</v>
      </c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3"/>
      <c r="DH167" s="80" t="s">
        <v>35</v>
      </c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122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4"/>
      <c r="ED167" s="122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4"/>
      <c r="EO167" s="122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4"/>
      <c r="EZ167" s="122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5"/>
    </row>
    <row r="168" spans="1:166" ht="34.5" customHeight="1">
      <c r="A168" s="84" t="s">
        <v>279</v>
      </c>
      <c r="B168" s="84"/>
      <c r="C168" s="84"/>
      <c r="D168" s="84"/>
      <c r="E168" s="84"/>
      <c r="F168" s="84"/>
      <c r="G168" s="84"/>
      <c r="H168" s="84"/>
      <c r="I168" s="85"/>
      <c r="J168" s="114" t="s">
        <v>280</v>
      </c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9"/>
      <c r="CF168" s="120" t="s">
        <v>281</v>
      </c>
      <c r="CG168" s="121"/>
      <c r="CH168" s="121"/>
      <c r="CI168" s="121"/>
      <c r="CJ168" s="121"/>
      <c r="CK168" s="121"/>
      <c r="CL168" s="121"/>
      <c r="CM168" s="121"/>
      <c r="CN168" s="121" t="s">
        <v>35</v>
      </c>
      <c r="CO168" s="121"/>
      <c r="CP168" s="121"/>
      <c r="CQ168" s="121"/>
      <c r="CR168" s="121"/>
      <c r="CS168" s="121"/>
      <c r="CT168" s="121"/>
      <c r="CU168" s="121"/>
      <c r="CV168" s="121" t="s">
        <v>35</v>
      </c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 t="s">
        <v>35</v>
      </c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16">
        <f>DS169</f>
        <v>152940</v>
      </c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6">
        <f>ED169</f>
        <v>0</v>
      </c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6">
        <f>EO169</f>
        <v>0</v>
      </c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8"/>
    </row>
    <row r="169" spans="1:166" ht="32.25" customHeight="1">
      <c r="A169" s="84" t="s">
        <v>282</v>
      </c>
      <c r="B169" s="84"/>
      <c r="C169" s="84"/>
      <c r="D169" s="84"/>
      <c r="E169" s="84"/>
      <c r="F169" s="84"/>
      <c r="G169" s="84"/>
      <c r="H169" s="84"/>
      <c r="I169" s="85"/>
      <c r="J169" s="109" t="s">
        <v>275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03" t="s">
        <v>283</v>
      </c>
      <c r="CG169" s="90"/>
      <c r="CH169" s="90"/>
      <c r="CI169" s="90"/>
      <c r="CJ169" s="90"/>
      <c r="CK169" s="90"/>
      <c r="CL169" s="90"/>
      <c r="CM169" s="90"/>
      <c r="CN169" s="90" t="s">
        <v>35</v>
      </c>
      <c r="CO169" s="90"/>
      <c r="CP169" s="90"/>
      <c r="CQ169" s="90"/>
      <c r="CR169" s="90"/>
      <c r="CS169" s="90"/>
      <c r="CT169" s="90"/>
      <c r="CU169" s="90"/>
      <c r="CV169" s="90" t="s">
        <v>35</v>
      </c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 t="s">
        <v>35</v>
      </c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111">
        <f>DI105</f>
        <v>152940</v>
      </c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111">
        <f>DT105</f>
        <v>0</v>
      </c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111">
        <f>EE105</f>
        <v>0</v>
      </c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2"/>
    </row>
    <row r="170" spans="1:166" ht="19.5" customHeight="1">
      <c r="A170" s="84"/>
      <c r="B170" s="84"/>
      <c r="C170" s="84"/>
      <c r="D170" s="84"/>
      <c r="E170" s="84"/>
      <c r="F170" s="84"/>
      <c r="G170" s="84"/>
      <c r="H170" s="84"/>
      <c r="I170" s="85"/>
      <c r="J170" s="112" t="s">
        <v>374</v>
      </c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03"/>
      <c r="CG170" s="90"/>
      <c r="CH170" s="90"/>
      <c r="CI170" s="90"/>
      <c r="CJ170" s="90"/>
      <c r="CK170" s="90"/>
      <c r="CL170" s="90"/>
      <c r="CM170" s="90"/>
      <c r="CN170" s="90" t="s">
        <v>35</v>
      </c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 t="s">
        <v>35</v>
      </c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2"/>
    </row>
    <row r="171" spans="1:166" ht="19.5" customHeight="1">
      <c r="A171" s="84" t="s">
        <v>284</v>
      </c>
      <c r="B171" s="84"/>
      <c r="C171" s="84"/>
      <c r="D171" s="84"/>
      <c r="E171" s="84"/>
      <c r="F171" s="84"/>
      <c r="G171" s="84"/>
      <c r="H171" s="84"/>
      <c r="I171" s="85"/>
      <c r="J171" s="109" t="s">
        <v>332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03" t="s">
        <v>285</v>
      </c>
      <c r="CG171" s="90"/>
      <c r="CH171" s="90"/>
      <c r="CI171" s="90"/>
      <c r="CJ171" s="90"/>
      <c r="CK171" s="90"/>
      <c r="CL171" s="90"/>
      <c r="CM171" s="90"/>
      <c r="CN171" s="90" t="s">
        <v>35</v>
      </c>
      <c r="CO171" s="90"/>
      <c r="CP171" s="90"/>
      <c r="CQ171" s="90"/>
      <c r="CR171" s="90"/>
      <c r="CS171" s="90"/>
      <c r="CT171" s="90"/>
      <c r="CU171" s="90"/>
      <c r="CV171" s="90" t="s">
        <v>35</v>
      </c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 t="s">
        <v>35</v>
      </c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2"/>
    </row>
    <row r="172" spans="1:166" ht="33" customHeight="1">
      <c r="A172" s="84" t="s">
        <v>286</v>
      </c>
      <c r="B172" s="84"/>
      <c r="C172" s="84"/>
      <c r="D172" s="84"/>
      <c r="E172" s="84"/>
      <c r="F172" s="84"/>
      <c r="G172" s="84"/>
      <c r="H172" s="84"/>
      <c r="I172" s="85"/>
      <c r="J172" s="114" t="s">
        <v>333</v>
      </c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03" t="s">
        <v>287</v>
      </c>
      <c r="CG172" s="90"/>
      <c r="CH172" s="90"/>
      <c r="CI172" s="90"/>
      <c r="CJ172" s="90"/>
      <c r="CK172" s="90"/>
      <c r="CL172" s="90"/>
      <c r="CM172" s="90"/>
      <c r="CN172" s="90" t="s">
        <v>35</v>
      </c>
      <c r="CO172" s="90"/>
      <c r="CP172" s="90"/>
      <c r="CQ172" s="90"/>
      <c r="CR172" s="90"/>
      <c r="CS172" s="90"/>
      <c r="CT172" s="90"/>
      <c r="CU172" s="90"/>
      <c r="CV172" s="90" t="s">
        <v>35</v>
      </c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 t="s">
        <v>35</v>
      </c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2"/>
    </row>
    <row r="173" spans="1:166" ht="22.5" customHeight="1">
      <c r="A173" s="84"/>
      <c r="B173" s="84"/>
      <c r="C173" s="84"/>
      <c r="D173" s="84"/>
      <c r="E173" s="84"/>
      <c r="F173" s="84"/>
      <c r="G173" s="84"/>
      <c r="H173" s="84"/>
      <c r="I173" s="85"/>
      <c r="J173" s="112" t="s">
        <v>374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03"/>
      <c r="CG173" s="90"/>
      <c r="CH173" s="90"/>
      <c r="CI173" s="90"/>
      <c r="CJ173" s="90"/>
      <c r="CK173" s="90"/>
      <c r="CL173" s="90"/>
      <c r="CM173" s="90"/>
      <c r="CN173" s="90" t="s">
        <v>35</v>
      </c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2"/>
    </row>
    <row r="174" spans="1:166" ht="13.5">
      <c r="A174" s="84"/>
      <c r="B174" s="84"/>
      <c r="C174" s="84"/>
      <c r="D174" s="84"/>
      <c r="E174" s="84"/>
      <c r="F174" s="84"/>
      <c r="G174" s="84"/>
      <c r="H174" s="84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103"/>
      <c r="CG174" s="90"/>
      <c r="CH174" s="90"/>
      <c r="CI174" s="90"/>
      <c r="CJ174" s="90"/>
      <c r="CK174" s="90"/>
      <c r="CL174" s="90"/>
      <c r="CM174" s="90"/>
      <c r="CN174" s="90" t="s">
        <v>35</v>
      </c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2"/>
    </row>
    <row r="175" spans="1:166" ht="18.75" customHeight="1">
      <c r="A175" s="84"/>
      <c r="B175" s="84"/>
      <c r="C175" s="84"/>
      <c r="D175" s="84"/>
      <c r="E175" s="84"/>
      <c r="F175" s="84"/>
      <c r="G175" s="84"/>
      <c r="H175" s="84"/>
      <c r="I175" s="85"/>
      <c r="J175" s="112" t="s">
        <v>374</v>
      </c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03"/>
      <c r="CG175" s="90"/>
      <c r="CH175" s="90"/>
      <c r="CI175" s="90"/>
      <c r="CJ175" s="90"/>
      <c r="CK175" s="90"/>
      <c r="CL175" s="90"/>
      <c r="CM175" s="90"/>
      <c r="CN175" s="90" t="s">
        <v>35</v>
      </c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2"/>
    </row>
    <row r="176" spans="1:166" ht="13.5">
      <c r="A176" s="84"/>
      <c r="B176" s="84"/>
      <c r="C176" s="84"/>
      <c r="D176" s="84"/>
      <c r="E176" s="84"/>
      <c r="F176" s="84"/>
      <c r="G176" s="84"/>
      <c r="H176" s="84"/>
      <c r="I176" s="85"/>
      <c r="J176" s="86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103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2"/>
    </row>
    <row r="177" spans="1:166" ht="15.75" customHeight="1">
      <c r="A177" s="84" t="s">
        <v>288</v>
      </c>
      <c r="B177" s="84"/>
      <c r="C177" s="84"/>
      <c r="D177" s="84"/>
      <c r="E177" s="84"/>
      <c r="F177" s="84"/>
      <c r="G177" s="84"/>
      <c r="H177" s="84"/>
      <c r="I177" s="85"/>
      <c r="J177" s="114" t="s">
        <v>289</v>
      </c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03" t="s">
        <v>290</v>
      </c>
      <c r="CG177" s="90"/>
      <c r="CH177" s="90"/>
      <c r="CI177" s="90"/>
      <c r="CJ177" s="90"/>
      <c r="CK177" s="90"/>
      <c r="CL177" s="90"/>
      <c r="CM177" s="90"/>
      <c r="CN177" s="90" t="s">
        <v>35</v>
      </c>
      <c r="CO177" s="90"/>
      <c r="CP177" s="90"/>
      <c r="CQ177" s="90"/>
      <c r="CR177" s="90"/>
      <c r="CS177" s="90"/>
      <c r="CT177" s="90"/>
      <c r="CU177" s="90"/>
      <c r="CV177" s="90" t="s">
        <v>35</v>
      </c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 t="s">
        <v>35</v>
      </c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2"/>
    </row>
    <row r="178" spans="1:166" ht="15" customHeight="1">
      <c r="A178" s="84" t="s">
        <v>291</v>
      </c>
      <c r="B178" s="84"/>
      <c r="C178" s="84"/>
      <c r="D178" s="84"/>
      <c r="E178" s="84"/>
      <c r="F178" s="84"/>
      <c r="G178" s="84"/>
      <c r="H178" s="84"/>
      <c r="I178" s="85"/>
      <c r="J178" s="109" t="s">
        <v>275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03" t="s">
        <v>292</v>
      </c>
      <c r="CG178" s="90"/>
      <c r="CH178" s="90"/>
      <c r="CI178" s="90"/>
      <c r="CJ178" s="90"/>
      <c r="CK178" s="90"/>
      <c r="CL178" s="90"/>
      <c r="CM178" s="90"/>
      <c r="CN178" s="90" t="s">
        <v>35</v>
      </c>
      <c r="CO178" s="90"/>
      <c r="CP178" s="90"/>
      <c r="CQ178" s="90"/>
      <c r="CR178" s="90"/>
      <c r="CS178" s="90"/>
      <c r="CT178" s="90"/>
      <c r="CU178" s="90"/>
      <c r="CV178" s="90" t="s">
        <v>35</v>
      </c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 t="s">
        <v>35</v>
      </c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2"/>
    </row>
    <row r="179" spans="1:166" ht="17.25" customHeight="1">
      <c r="A179" s="84" t="s">
        <v>293</v>
      </c>
      <c r="B179" s="84"/>
      <c r="C179" s="84"/>
      <c r="D179" s="84"/>
      <c r="E179" s="84"/>
      <c r="F179" s="84"/>
      <c r="G179" s="84"/>
      <c r="H179" s="84"/>
      <c r="I179" s="85"/>
      <c r="J179" s="109" t="s">
        <v>267</v>
      </c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03" t="s">
        <v>294</v>
      </c>
      <c r="CG179" s="90"/>
      <c r="CH179" s="90"/>
      <c r="CI179" s="90"/>
      <c r="CJ179" s="90"/>
      <c r="CK179" s="90"/>
      <c r="CL179" s="90"/>
      <c r="CM179" s="90"/>
      <c r="CN179" s="90" t="s">
        <v>35</v>
      </c>
      <c r="CO179" s="90"/>
      <c r="CP179" s="90"/>
      <c r="CQ179" s="90"/>
      <c r="CR179" s="90"/>
      <c r="CS179" s="90"/>
      <c r="CT179" s="90"/>
      <c r="CU179" s="90"/>
      <c r="CV179" s="90" t="s">
        <v>35</v>
      </c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 t="s">
        <v>35</v>
      </c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2"/>
    </row>
    <row r="180" spans="1:166" ht="18.75" customHeight="1">
      <c r="A180" s="84" t="s">
        <v>295</v>
      </c>
      <c r="B180" s="84"/>
      <c r="C180" s="84"/>
      <c r="D180" s="84"/>
      <c r="E180" s="84"/>
      <c r="F180" s="84"/>
      <c r="G180" s="84"/>
      <c r="H180" s="84"/>
      <c r="I180" s="85"/>
      <c r="J180" s="114" t="s">
        <v>296</v>
      </c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03" t="s">
        <v>297</v>
      </c>
      <c r="CG180" s="90"/>
      <c r="CH180" s="90"/>
      <c r="CI180" s="90"/>
      <c r="CJ180" s="90"/>
      <c r="CK180" s="90"/>
      <c r="CL180" s="90"/>
      <c r="CM180" s="90"/>
      <c r="CN180" s="90" t="s">
        <v>35</v>
      </c>
      <c r="CO180" s="90"/>
      <c r="CP180" s="90"/>
      <c r="CQ180" s="90"/>
      <c r="CR180" s="90"/>
      <c r="CS180" s="90"/>
      <c r="CT180" s="90"/>
      <c r="CU180" s="90"/>
      <c r="CV180" s="90" t="s">
        <v>35</v>
      </c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 t="s">
        <v>35</v>
      </c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111">
        <f>DS181</f>
        <v>34376</v>
      </c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111">
        <f>ED181</f>
        <v>34376</v>
      </c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111">
        <f>EO181</f>
        <v>34376</v>
      </c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2"/>
    </row>
    <row r="181" spans="1:166" ht="26.25" customHeight="1">
      <c r="A181" s="84" t="s">
        <v>298</v>
      </c>
      <c r="B181" s="84"/>
      <c r="C181" s="84"/>
      <c r="D181" s="84"/>
      <c r="E181" s="84"/>
      <c r="F181" s="84"/>
      <c r="G181" s="84"/>
      <c r="H181" s="84"/>
      <c r="I181" s="85"/>
      <c r="J181" s="109" t="s">
        <v>275</v>
      </c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03" t="s">
        <v>299</v>
      </c>
      <c r="CG181" s="90"/>
      <c r="CH181" s="90"/>
      <c r="CI181" s="90"/>
      <c r="CJ181" s="90"/>
      <c r="CK181" s="90"/>
      <c r="CL181" s="90"/>
      <c r="CM181" s="90"/>
      <c r="CN181" s="90" t="s">
        <v>35</v>
      </c>
      <c r="CO181" s="90"/>
      <c r="CP181" s="90"/>
      <c r="CQ181" s="90"/>
      <c r="CR181" s="90"/>
      <c r="CS181" s="90"/>
      <c r="CT181" s="90"/>
      <c r="CU181" s="90"/>
      <c r="CV181" s="90" t="s">
        <v>35</v>
      </c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 t="s">
        <v>35</v>
      </c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111">
        <f>DJ105</f>
        <v>34376</v>
      </c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111">
        <v>34376</v>
      </c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111">
        <v>34376</v>
      </c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2"/>
    </row>
    <row r="182" spans="1:166" ht="19.5" customHeight="1">
      <c r="A182" s="84"/>
      <c r="B182" s="84"/>
      <c r="C182" s="84"/>
      <c r="D182" s="84"/>
      <c r="E182" s="84"/>
      <c r="F182" s="84"/>
      <c r="G182" s="84"/>
      <c r="H182" s="84"/>
      <c r="I182" s="85"/>
      <c r="J182" s="112" t="s">
        <v>374</v>
      </c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03"/>
      <c r="CG182" s="90"/>
      <c r="CH182" s="90"/>
      <c r="CI182" s="90"/>
      <c r="CJ182" s="90"/>
      <c r="CK182" s="90"/>
      <c r="CL182" s="90"/>
      <c r="CM182" s="90"/>
      <c r="CN182" s="90" t="s">
        <v>35</v>
      </c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2"/>
    </row>
    <row r="183" spans="1:166" ht="11.25" customHeight="1">
      <c r="A183" s="84"/>
      <c r="B183" s="84"/>
      <c r="C183" s="84"/>
      <c r="D183" s="84"/>
      <c r="E183" s="84"/>
      <c r="F183" s="84"/>
      <c r="G183" s="84"/>
      <c r="H183" s="84"/>
      <c r="I183" s="85"/>
      <c r="J183" s="86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103"/>
      <c r="CG183" s="90"/>
      <c r="CH183" s="90"/>
      <c r="CI183" s="90"/>
      <c r="CJ183" s="90"/>
      <c r="CK183" s="90"/>
      <c r="CL183" s="90"/>
      <c r="CM183" s="90"/>
      <c r="CN183" s="90" t="s">
        <v>35</v>
      </c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2"/>
    </row>
    <row r="184" spans="1:166" ht="14.25" customHeight="1">
      <c r="A184" s="84" t="s">
        <v>300</v>
      </c>
      <c r="B184" s="84"/>
      <c r="C184" s="84"/>
      <c r="D184" s="84"/>
      <c r="E184" s="84"/>
      <c r="F184" s="84"/>
      <c r="G184" s="84"/>
      <c r="H184" s="84"/>
      <c r="I184" s="85"/>
      <c r="J184" s="109" t="s">
        <v>267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03" t="s">
        <v>301</v>
      </c>
      <c r="CG184" s="90"/>
      <c r="CH184" s="90"/>
      <c r="CI184" s="90"/>
      <c r="CJ184" s="90"/>
      <c r="CK184" s="90"/>
      <c r="CL184" s="90"/>
      <c r="CM184" s="90"/>
      <c r="CN184" s="90" t="s">
        <v>35</v>
      </c>
      <c r="CO184" s="90"/>
      <c r="CP184" s="90"/>
      <c r="CQ184" s="90"/>
      <c r="CR184" s="90"/>
      <c r="CS184" s="90"/>
      <c r="CT184" s="90"/>
      <c r="CU184" s="90"/>
      <c r="CV184" s="90" t="s">
        <v>35</v>
      </c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 t="s">
        <v>35</v>
      </c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2"/>
    </row>
    <row r="185" spans="1:166" ht="48" customHeight="1">
      <c r="A185" s="84" t="s">
        <v>302</v>
      </c>
      <c r="B185" s="84"/>
      <c r="C185" s="84"/>
      <c r="D185" s="84"/>
      <c r="E185" s="84"/>
      <c r="F185" s="84"/>
      <c r="G185" s="84"/>
      <c r="H185" s="84"/>
      <c r="I185" s="85"/>
      <c r="J185" s="104" t="s">
        <v>334</v>
      </c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3" t="s">
        <v>303</v>
      </c>
      <c r="CG185" s="90"/>
      <c r="CH185" s="90"/>
      <c r="CI185" s="90"/>
      <c r="CJ185" s="90"/>
      <c r="CK185" s="90"/>
      <c r="CL185" s="90"/>
      <c r="CM185" s="90"/>
      <c r="CN185" s="90" t="s">
        <v>35</v>
      </c>
      <c r="CO185" s="90"/>
      <c r="CP185" s="90"/>
      <c r="CQ185" s="90"/>
      <c r="CR185" s="90"/>
      <c r="CS185" s="90"/>
      <c r="CT185" s="90"/>
      <c r="CU185" s="90"/>
      <c r="CV185" s="90" t="s">
        <v>35</v>
      </c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 t="s">
        <v>35</v>
      </c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108">
        <f>DS186</f>
        <v>1058354.3599999999</v>
      </c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108">
        <f>ED186</f>
        <v>926000</v>
      </c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108">
        <f>EO186</f>
        <v>926000</v>
      </c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2"/>
    </row>
    <row r="186" spans="1:166" ht="15" customHeight="1">
      <c r="A186" s="98"/>
      <c r="B186" s="98"/>
      <c r="C186" s="98"/>
      <c r="D186" s="98"/>
      <c r="E186" s="98"/>
      <c r="F186" s="98"/>
      <c r="G186" s="98"/>
      <c r="H186" s="98"/>
      <c r="I186" s="99"/>
      <c r="J186" s="101" t="s">
        <v>304</v>
      </c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3" t="s">
        <v>305</v>
      </c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 t="s">
        <v>35</v>
      </c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 t="s">
        <v>35</v>
      </c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108">
        <f>DS164</f>
        <v>1058354.3599999999</v>
      </c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108">
        <f>ED164</f>
        <v>926000</v>
      </c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108">
        <f>EO164</f>
        <v>926000</v>
      </c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2"/>
    </row>
    <row r="187" spans="1:166" ht="9" customHeight="1">
      <c r="A187" s="77"/>
      <c r="B187" s="77"/>
      <c r="C187" s="77"/>
      <c r="D187" s="77"/>
      <c r="E187" s="77"/>
      <c r="F187" s="77"/>
      <c r="G187" s="77"/>
      <c r="H187" s="77"/>
      <c r="I187" s="100"/>
      <c r="J187" s="93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103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2"/>
    </row>
    <row r="188" spans="1:166" ht="48" customHeight="1">
      <c r="A188" s="84" t="s">
        <v>306</v>
      </c>
      <c r="B188" s="84"/>
      <c r="C188" s="84"/>
      <c r="D188" s="84"/>
      <c r="E188" s="84"/>
      <c r="F188" s="84"/>
      <c r="G188" s="84"/>
      <c r="H188" s="84"/>
      <c r="I188" s="85"/>
      <c r="J188" s="104" t="s">
        <v>307</v>
      </c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6" t="s">
        <v>308</v>
      </c>
      <c r="CG188" s="95"/>
      <c r="CH188" s="95"/>
      <c r="CI188" s="95"/>
      <c r="CJ188" s="95"/>
      <c r="CK188" s="95"/>
      <c r="CL188" s="95"/>
      <c r="CM188" s="95"/>
      <c r="CN188" s="107" t="s">
        <v>35</v>
      </c>
      <c r="CO188" s="107"/>
      <c r="CP188" s="107"/>
      <c r="CQ188" s="107"/>
      <c r="CR188" s="107"/>
      <c r="CS188" s="107"/>
      <c r="CT188" s="107"/>
      <c r="CU188" s="107"/>
      <c r="CV188" s="95" t="s">
        <v>35</v>
      </c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 t="s">
        <v>35</v>
      </c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7"/>
    </row>
    <row r="189" spans="1:166" ht="15.75" customHeight="1">
      <c r="A189" s="98"/>
      <c r="B189" s="98"/>
      <c r="C189" s="98"/>
      <c r="D189" s="98"/>
      <c r="E189" s="98"/>
      <c r="F189" s="98"/>
      <c r="G189" s="98"/>
      <c r="H189" s="98"/>
      <c r="I189" s="99"/>
      <c r="J189" s="101" t="s">
        <v>304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3" t="s">
        <v>309</v>
      </c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 t="s">
        <v>35</v>
      </c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 t="s">
        <v>35</v>
      </c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2"/>
    </row>
    <row r="190" spans="1:166" ht="13.5">
      <c r="A190" s="77"/>
      <c r="B190" s="77"/>
      <c r="C190" s="77"/>
      <c r="D190" s="77"/>
      <c r="E190" s="77"/>
      <c r="F190" s="77"/>
      <c r="G190" s="77"/>
      <c r="H190" s="77"/>
      <c r="I190" s="100"/>
      <c r="J190" s="93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103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2"/>
    </row>
    <row r="191" spans="1:166" ht="14.25" thickBot="1">
      <c r="A191" s="84"/>
      <c r="B191" s="84"/>
      <c r="C191" s="84"/>
      <c r="D191" s="84"/>
      <c r="E191" s="84"/>
      <c r="F191" s="84"/>
      <c r="G191" s="84"/>
      <c r="H191" s="84"/>
      <c r="I191" s="85"/>
      <c r="J191" s="86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8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 t="s">
        <v>35</v>
      </c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1"/>
    </row>
    <row r="194" spans="1:80" ht="13.5">
      <c r="A194" s="1" t="s">
        <v>310</v>
      </c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</row>
    <row r="195" spans="1:80" ht="13.5">
      <c r="A195" s="1" t="s">
        <v>311</v>
      </c>
      <c r="AA195" s="72" t="s">
        <v>317</v>
      </c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I195" s="72" t="s">
        <v>318</v>
      </c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</row>
    <row r="196" spans="27:80" ht="13.5">
      <c r="AA196" s="74" t="s">
        <v>312</v>
      </c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U196" s="74" t="s">
        <v>16</v>
      </c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I196" s="74" t="s">
        <v>17</v>
      </c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</row>
    <row r="197" spans="1:84" ht="13.5">
      <c r="A197" s="1" t="s">
        <v>313</v>
      </c>
      <c r="AA197" s="75" t="s">
        <v>337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2" t="s">
        <v>335</v>
      </c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23"/>
      <c r="BN197" s="23"/>
      <c r="BO197" s="73" t="s">
        <v>336</v>
      </c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</row>
    <row r="198" spans="27:80" ht="13.5">
      <c r="AA198" s="74" t="s">
        <v>312</v>
      </c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U198" s="74" t="s">
        <v>315</v>
      </c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I198" s="74" t="s">
        <v>314</v>
      </c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</row>
    <row r="199" spans="27:80" ht="13.5"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24" ht="13.5">
      <c r="A200" s="76" t="s">
        <v>18</v>
      </c>
      <c r="B200" s="76"/>
      <c r="C200" s="77" t="s">
        <v>154</v>
      </c>
      <c r="D200" s="77"/>
      <c r="E200" s="77"/>
      <c r="F200" s="78" t="s">
        <v>18</v>
      </c>
      <c r="G200" s="78"/>
      <c r="H200" s="77" t="s">
        <v>241</v>
      </c>
      <c r="I200" s="77"/>
      <c r="J200" s="77"/>
      <c r="K200" s="77"/>
      <c r="L200" s="77"/>
      <c r="M200" s="77"/>
      <c r="N200" s="77"/>
      <c r="O200" s="77"/>
      <c r="P200" s="77"/>
      <c r="Q200" s="77"/>
      <c r="R200" s="76">
        <v>20</v>
      </c>
      <c r="S200" s="76"/>
      <c r="T200" s="76"/>
      <c r="U200" s="79" t="s">
        <v>226</v>
      </c>
      <c r="V200" s="79"/>
      <c r="W200" s="79"/>
      <c r="X200" s="1" t="s">
        <v>2</v>
      </c>
    </row>
  </sheetData>
  <sheetProtection/>
  <mergeCells count="1305">
    <mergeCell ref="BX122:CE122"/>
    <mergeCell ref="CF122:CR122"/>
    <mergeCell ref="CS122:DE122"/>
    <mergeCell ref="DK122:DW122"/>
    <mergeCell ref="DX122:EJ122"/>
    <mergeCell ref="EK122:EW122"/>
    <mergeCell ref="A25:BW25"/>
    <mergeCell ref="A24:BW24"/>
    <mergeCell ref="A12:AA12"/>
    <mergeCell ref="A33:BW33"/>
    <mergeCell ref="A32:BW32"/>
    <mergeCell ref="A31:BW31"/>
    <mergeCell ref="A30:BW30"/>
    <mergeCell ref="A29:BW29"/>
    <mergeCell ref="A28:BW28"/>
    <mergeCell ref="A38:BW38"/>
    <mergeCell ref="A37:BW37"/>
    <mergeCell ref="A36:BW36"/>
    <mergeCell ref="A35:BW35"/>
    <mergeCell ref="A34:BW34"/>
    <mergeCell ref="A27:BW27"/>
    <mergeCell ref="A44:BW44"/>
    <mergeCell ref="A42:BW42"/>
    <mergeCell ref="A41:BW41"/>
    <mergeCell ref="A40:BW40"/>
    <mergeCell ref="A43:BW43"/>
    <mergeCell ref="A39:BW39"/>
    <mergeCell ref="A52:BW52"/>
    <mergeCell ref="A51:BW51"/>
    <mergeCell ref="A50:BW50"/>
    <mergeCell ref="A49:BW49"/>
    <mergeCell ref="A46:BW46"/>
    <mergeCell ref="A45:BW45"/>
    <mergeCell ref="A47:BW48"/>
    <mergeCell ref="A59:BW59"/>
    <mergeCell ref="A58:BW58"/>
    <mergeCell ref="A57:BW57"/>
    <mergeCell ref="A54:BW54"/>
    <mergeCell ref="A53:BW53"/>
    <mergeCell ref="A55:BW55"/>
    <mergeCell ref="A56:BW56"/>
    <mergeCell ref="A65:BW65"/>
    <mergeCell ref="A64:BW64"/>
    <mergeCell ref="A63:BW63"/>
    <mergeCell ref="A62:BW62"/>
    <mergeCell ref="A61:BW61"/>
    <mergeCell ref="A60:BW60"/>
    <mergeCell ref="A71:BW71"/>
    <mergeCell ref="A70:BW70"/>
    <mergeCell ref="A69:BW69"/>
    <mergeCell ref="A68:BW68"/>
    <mergeCell ref="A67:BW67"/>
    <mergeCell ref="A66:BW66"/>
    <mergeCell ref="A77:BW77"/>
    <mergeCell ref="A76:BW76"/>
    <mergeCell ref="A75:BW75"/>
    <mergeCell ref="A74:BW74"/>
    <mergeCell ref="A73:BW73"/>
    <mergeCell ref="A72:BW72"/>
    <mergeCell ref="A83:BW83"/>
    <mergeCell ref="A82:BW82"/>
    <mergeCell ref="A81:BW81"/>
    <mergeCell ref="A80:BW80"/>
    <mergeCell ref="A79:BW79"/>
    <mergeCell ref="A78:BW78"/>
    <mergeCell ref="A89:BW89"/>
    <mergeCell ref="A88:BW88"/>
    <mergeCell ref="A87:BW87"/>
    <mergeCell ref="A86:BW86"/>
    <mergeCell ref="A85:BW85"/>
    <mergeCell ref="A84:BW84"/>
    <mergeCell ref="A95:BW95"/>
    <mergeCell ref="A94:BW94"/>
    <mergeCell ref="A93:BW93"/>
    <mergeCell ref="A92:BW92"/>
    <mergeCell ref="A91:BW91"/>
    <mergeCell ref="A90:BW90"/>
    <mergeCell ref="A101:BW101"/>
    <mergeCell ref="A100:BW100"/>
    <mergeCell ref="A99:BW99"/>
    <mergeCell ref="A98:BW98"/>
    <mergeCell ref="A97:BW97"/>
    <mergeCell ref="A96:BW96"/>
    <mergeCell ref="A107:BW107"/>
    <mergeCell ref="A106:BW106"/>
    <mergeCell ref="A105:BW105"/>
    <mergeCell ref="A104:BW104"/>
    <mergeCell ref="A103:BW103"/>
    <mergeCell ref="A102:BW102"/>
    <mergeCell ref="A116:BW116"/>
    <mergeCell ref="A115:BW115"/>
    <mergeCell ref="A113:BW113"/>
    <mergeCell ref="A112:BW112"/>
    <mergeCell ref="A111:BW111"/>
    <mergeCell ref="A110:BW110"/>
    <mergeCell ref="A114:BW114"/>
    <mergeCell ref="A121:BW121"/>
    <mergeCell ref="A119:BW119"/>
    <mergeCell ref="A118:BW118"/>
    <mergeCell ref="A117:BW117"/>
    <mergeCell ref="A120:BW120"/>
    <mergeCell ref="A123:BW123"/>
    <mergeCell ref="A122:BW122"/>
    <mergeCell ref="A137:BW137"/>
    <mergeCell ref="A136:BW136"/>
    <mergeCell ref="A135:BW135"/>
    <mergeCell ref="A131:BW131"/>
    <mergeCell ref="A130:BW130"/>
    <mergeCell ref="A129:BW129"/>
    <mergeCell ref="A132:BW132"/>
    <mergeCell ref="A133:BW133"/>
    <mergeCell ref="A134:BW134"/>
    <mergeCell ref="A142:BW142"/>
    <mergeCell ref="A141:BW141"/>
    <mergeCell ref="A140:BW140"/>
    <mergeCell ref="A139:BW139"/>
    <mergeCell ref="A138:BW138"/>
    <mergeCell ref="A143:BW143"/>
    <mergeCell ref="ED5:EW5"/>
    <mergeCell ref="EK129:EW129"/>
    <mergeCell ref="BX129:CE129"/>
    <mergeCell ref="CF129:CR129"/>
    <mergeCell ref="CS129:DE129"/>
    <mergeCell ref="DK129:DW129"/>
    <mergeCell ref="DX129:EJ129"/>
    <mergeCell ref="DT6:DU6"/>
    <mergeCell ref="DW6:EK6"/>
    <mergeCell ref="EL6:EN6"/>
    <mergeCell ref="EO6:EQ6"/>
    <mergeCell ref="DO1:EW1"/>
    <mergeCell ref="DO2:EW2"/>
    <mergeCell ref="DO3:EW3"/>
    <mergeCell ref="DO4:EA4"/>
    <mergeCell ref="ED4:EW4"/>
    <mergeCell ref="DO5:EA5"/>
    <mergeCell ref="ER6:ET6"/>
    <mergeCell ref="DO6:DP6"/>
    <mergeCell ref="DQ6:DS6"/>
    <mergeCell ref="AW8:CY8"/>
    <mergeCell ref="AY9:CX9"/>
    <mergeCell ref="EK9:EW10"/>
    <mergeCell ref="BG11:BJ11"/>
    <mergeCell ref="BK11:BM11"/>
    <mergeCell ref="BN11:BO11"/>
    <mergeCell ref="BQ11:CE11"/>
    <mergeCell ref="DX23:EJ23"/>
    <mergeCell ref="EK11:EW11"/>
    <mergeCell ref="EK12:EW12"/>
    <mergeCell ref="AB13:DJ13"/>
    <mergeCell ref="EK13:EW13"/>
    <mergeCell ref="EK14:EW14"/>
    <mergeCell ref="CF11:CK11"/>
    <mergeCell ref="CL11:CO11"/>
    <mergeCell ref="EK15:EW15"/>
    <mergeCell ref="K16:DJ16"/>
    <mergeCell ref="DK23:DW23"/>
    <mergeCell ref="EK24:EW24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DK25:DW25"/>
    <mergeCell ref="DX25:EJ25"/>
    <mergeCell ref="EK25:EW25"/>
    <mergeCell ref="DK24:DW24"/>
    <mergeCell ref="DX24:EJ24"/>
    <mergeCell ref="DG21:EW21"/>
    <mergeCell ref="DG22:DJ22"/>
    <mergeCell ref="DK22:DW22"/>
    <mergeCell ref="DX22:EJ22"/>
    <mergeCell ref="EK22:EW23"/>
    <mergeCell ref="BX24:CE24"/>
    <mergeCell ref="CF24:CR24"/>
    <mergeCell ref="CS24:DE24"/>
    <mergeCell ref="A26:BW26"/>
    <mergeCell ref="BX26:CE26"/>
    <mergeCell ref="CF26:CR26"/>
    <mergeCell ref="CS26:DE26"/>
    <mergeCell ref="BX25:CE25"/>
    <mergeCell ref="CF25:CR25"/>
    <mergeCell ref="CS25:DE25"/>
    <mergeCell ref="DK26:DW26"/>
    <mergeCell ref="DX26:EJ26"/>
    <mergeCell ref="BX27:CE27"/>
    <mergeCell ref="CF27:CR27"/>
    <mergeCell ref="CS27:DE27"/>
    <mergeCell ref="DK27:DW27"/>
    <mergeCell ref="DX27:EJ27"/>
    <mergeCell ref="EK27:EW27"/>
    <mergeCell ref="CF28:CR28"/>
    <mergeCell ref="CS28:DE28"/>
    <mergeCell ref="DK31:DW31"/>
    <mergeCell ref="DK28:DW28"/>
    <mergeCell ref="DX28:EJ28"/>
    <mergeCell ref="DX31:EJ31"/>
    <mergeCell ref="EK31:EW31"/>
    <mergeCell ref="EK26:EW26"/>
    <mergeCell ref="EK28:EW28"/>
    <mergeCell ref="BX29:CE30"/>
    <mergeCell ref="CF29:CR30"/>
    <mergeCell ref="CS29:DE30"/>
    <mergeCell ref="DF29:DF30"/>
    <mergeCell ref="DG29:DG30"/>
    <mergeCell ref="DH29:DH30"/>
    <mergeCell ref="DI29:DI30"/>
    <mergeCell ref="DJ29:DJ30"/>
    <mergeCell ref="DX32:EJ32"/>
    <mergeCell ref="EK32:EW32"/>
    <mergeCell ref="BX33:CE33"/>
    <mergeCell ref="BX28:CE28"/>
    <mergeCell ref="DK29:DW30"/>
    <mergeCell ref="DX29:EJ30"/>
    <mergeCell ref="EK29:EW30"/>
    <mergeCell ref="BX31:CE31"/>
    <mergeCell ref="CF31:CR31"/>
    <mergeCell ref="CS31:DE31"/>
    <mergeCell ref="EK34:EW34"/>
    <mergeCell ref="CF33:CR33"/>
    <mergeCell ref="CS33:DE33"/>
    <mergeCell ref="DK33:DW33"/>
    <mergeCell ref="DX33:EJ33"/>
    <mergeCell ref="BX32:CE32"/>
    <mergeCell ref="CF32:CR32"/>
    <mergeCell ref="CS32:DE32"/>
    <mergeCell ref="DK32:DW32"/>
    <mergeCell ref="EK33:EW33"/>
    <mergeCell ref="CF35:CR35"/>
    <mergeCell ref="CS35:DE35"/>
    <mergeCell ref="DK35:DW35"/>
    <mergeCell ref="DX35:EJ35"/>
    <mergeCell ref="CS34:DE34"/>
    <mergeCell ref="DK34:DW34"/>
    <mergeCell ref="DX34:EJ34"/>
    <mergeCell ref="BX34:CE34"/>
    <mergeCell ref="CF34:CR34"/>
    <mergeCell ref="EK35:EW35"/>
    <mergeCell ref="BX36:CE36"/>
    <mergeCell ref="CF36:CR36"/>
    <mergeCell ref="CS36:DE36"/>
    <mergeCell ref="DK36:DW36"/>
    <mergeCell ref="DX36:EJ36"/>
    <mergeCell ref="EK36:EW36"/>
    <mergeCell ref="BX35:CE35"/>
    <mergeCell ref="EK37:EW37"/>
    <mergeCell ref="CS38:DE38"/>
    <mergeCell ref="DK38:DW38"/>
    <mergeCell ref="DX38:EJ38"/>
    <mergeCell ref="EK38:EW38"/>
    <mergeCell ref="CF37:CR37"/>
    <mergeCell ref="CS37:DE37"/>
    <mergeCell ref="DK37:DW37"/>
    <mergeCell ref="DX37:EJ37"/>
    <mergeCell ref="BX37:CE37"/>
    <mergeCell ref="DX40:EJ40"/>
    <mergeCell ref="EK40:EW40"/>
    <mergeCell ref="BX39:CE39"/>
    <mergeCell ref="CF39:CR39"/>
    <mergeCell ref="CS39:DE39"/>
    <mergeCell ref="DK39:DW39"/>
    <mergeCell ref="DX39:EJ39"/>
    <mergeCell ref="BX38:CE38"/>
    <mergeCell ref="CF38:CR38"/>
    <mergeCell ref="EK39:EW39"/>
    <mergeCell ref="BX40:CE40"/>
    <mergeCell ref="CF40:CR40"/>
    <mergeCell ref="CS40:DE40"/>
    <mergeCell ref="DK40:DW40"/>
    <mergeCell ref="EK41:EW41"/>
    <mergeCell ref="BX41:CE41"/>
    <mergeCell ref="DX42:EJ42"/>
    <mergeCell ref="EK42:EW42"/>
    <mergeCell ref="CF41:CR41"/>
    <mergeCell ref="CS41:DE41"/>
    <mergeCell ref="DK41:DW41"/>
    <mergeCell ref="DX41:EJ41"/>
    <mergeCell ref="BX43:CE43"/>
    <mergeCell ref="CF43:CR43"/>
    <mergeCell ref="CS43:DE43"/>
    <mergeCell ref="DK43:DW43"/>
    <mergeCell ref="BX42:CE42"/>
    <mergeCell ref="CF42:CR42"/>
    <mergeCell ref="CS42:DE42"/>
    <mergeCell ref="DK42:DW42"/>
    <mergeCell ref="DX43:EJ43"/>
    <mergeCell ref="EK43:EW43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DK44:DW45"/>
    <mergeCell ref="DX44:EJ45"/>
    <mergeCell ref="EK44:EW45"/>
    <mergeCell ref="BX46:CE46"/>
    <mergeCell ref="CF46:CR46"/>
    <mergeCell ref="CS46:DE46"/>
    <mergeCell ref="DK46:DW46"/>
    <mergeCell ref="DX46:EJ46"/>
    <mergeCell ref="EK46:EW46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7:DW48"/>
    <mergeCell ref="DX47:EJ48"/>
    <mergeCell ref="EK47:EW48"/>
    <mergeCell ref="BX49:CE49"/>
    <mergeCell ref="CF49:CR49"/>
    <mergeCell ref="CS49:DE49"/>
    <mergeCell ref="DK49:DW49"/>
    <mergeCell ref="DX49:EJ49"/>
    <mergeCell ref="EK49:EW49"/>
    <mergeCell ref="BX50:CE50"/>
    <mergeCell ref="CF50:CR50"/>
    <mergeCell ref="CS50:DE50"/>
    <mergeCell ref="DK50:DW50"/>
    <mergeCell ref="DX50:EJ50"/>
    <mergeCell ref="EK50:EW50"/>
    <mergeCell ref="EK51:EW52"/>
    <mergeCell ref="BX51:CE52"/>
    <mergeCell ref="CF51:CR52"/>
    <mergeCell ref="CS51:DE52"/>
    <mergeCell ref="DF51:DF52"/>
    <mergeCell ref="DG51:DG52"/>
    <mergeCell ref="DK53:DW53"/>
    <mergeCell ref="DX53:EJ53"/>
    <mergeCell ref="DH51:DH52"/>
    <mergeCell ref="DI51:DI52"/>
    <mergeCell ref="DJ51:DJ52"/>
    <mergeCell ref="DK51:DW52"/>
    <mergeCell ref="DX51:EJ52"/>
    <mergeCell ref="EK53:EW53"/>
    <mergeCell ref="BX54:CE54"/>
    <mergeCell ref="CF54:CR54"/>
    <mergeCell ref="CS54:DE54"/>
    <mergeCell ref="DK54:DW54"/>
    <mergeCell ref="DX54:EJ54"/>
    <mergeCell ref="EK54:EW54"/>
    <mergeCell ref="BX53:CE53"/>
    <mergeCell ref="CF53:CR53"/>
    <mergeCell ref="CS53:DE53"/>
    <mergeCell ref="EK55:EW56"/>
    <mergeCell ref="BX55:CE56"/>
    <mergeCell ref="CF55:CR56"/>
    <mergeCell ref="CS55:DE56"/>
    <mergeCell ref="DF55:DF56"/>
    <mergeCell ref="DG55:DG56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7:EW57"/>
    <mergeCell ref="BX58:CE58"/>
    <mergeCell ref="CF58:CR58"/>
    <mergeCell ref="CS58:DE58"/>
    <mergeCell ref="DK58:DW58"/>
    <mergeCell ref="EK59:EW59"/>
    <mergeCell ref="DX58:EJ58"/>
    <mergeCell ref="EK58:EW58"/>
    <mergeCell ref="BX57:CE57"/>
    <mergeCell ref="CF57:CR57"/>
    <mergeCell ref="CS60:DE60"/>
    <mergeCell ref="DK60:DW60"/>
    <mergeCell ref="DX60:EJ60"/>
    <mergeCell ref="EK60:EW60"/>
    <mergeCell ref="CF59:CR59"/>
    <mergeCell ref="CS59:DE59"/>
    <mergeCell ref="DK59:DW59"/>
    <mergeCell ref="DX59:EJ59"/>
    <mergeCell ref="BX59:CE59"/>
    <mergeCell ref="DX62:EJ62"/>
    <mergeCell ref="EK62:EW62"/>
    <mergeCell ref="BX61:CE61"/>
    <mergeCell ref="CF61:CR61"/>
    <mergeCell ref="CS61:DE61"/>
    <mergeCell ref="DK61:DW61"/>
    <mergeCell ref="DX61:EJ61"/>
    <mergeCell ref="BX60:CE60"/>
    <mergeCell ref="CF60:CR60"/>
    <mergeCell ref="EK61:EW61"/>
    <mergeCell ref="BX62:CE62"/>
    <mergeCell ref="CF62:CR62"/>
    <mergeCell ref="CS62:DE62"/>
    <mergeCell ref="DK62:DW62"/>
    <mergeCell ref="EK63:EW63"/>
    <mergeCell ref="BX63:CE63"/>
    <mergeCell ref="DK64:DW64"/>
    <mergeCell ref="DX64:EJ64"/>
    <mergeCell ref="EK64:EW64"/>
    <mergeCell ref="CF63:CR63"/>
    <mergeCell ref="CS63:DE63"/>
    <mergeCell ref="DK63:DW63"/>
    <mergeCell ref="DX63:EJ63"/>
    <mergeCell ref="EK66:EW66"/>
    <mergeCell ref="EK65:EW65"/>
    <mergeCell ref="BX65:CE65"/>
    <mergeCell ref="CF65:CR65"/>
    <mergeCell ref="CS65:DE65"/>
    <mergeCell ref="DK65:DW65"/>
    <mergeCell ref="DX65:EJ65"/>
    <mergeCell ref="BX64:CE64"/>
    <mergeCell ref="CF64:CR64"/>
    <mergeCell ref="DK67:DW67"/>
    <mergeCell ref="DX67:EJ67"/>
    <mergeCell ref="BX66:CE66"/>
    <mergeCell ref="CF66:CR66"/>
    <mergeCell ref="CS66:DE66"/>
    <mergeCell ref="DK66:DW66"/>
    <mergeCell ref="DX66:EJ66"/>
    <mergeCell ref="CS64:DE64"/>
    <mergeCell ref="EK67:EW67"/>
    <mergeCell ref="BX68:CE68"/>
    <mergeCell ref="CF68:CR68"/>
    <mergeCell ref="CS68:DE68"/>
    <mergeCell ref="DK68:DW68"/>
    <mergeCell ref="DX68:EJ68"/>
    <mergeCell ref="EK68:EW68"/>
    <mergeCell ref="BX67:CE67"/>
    <mergeCell ref="CF67:CR67"/>
    <mergeCell ref="CS67:DE67"/>
    <mergeCell ref="EK70:EW70"/>
    <mergeCell ref="EK69:EW69"/>
    <mergeCell ref="BX69:CE69"/>
    <mergeCell ref="CF69:CR69"/>
    <mergeCell ref="CS69:DE69"/>
    <mergeCell ref="DK69:DW69"/>
    <mergeCell ref="DX69:EJ69"/>
    <mergeCell ref="DK71:DW71"/>
    <mergeCell ref="DX71:EJ71"/>
    <mergeCell ref="BX70:CE70"/>
    <mergeCell ref="CF70:CR70"/>
    <mergeCell ref="CS70:DE70"/>
    <mergeCell ref="DK70:DW70"/>
    <mergeCell ref="DX70:EJ70"/>
    <mergeCell ref="EK71:EW71"/>
    <mergeCell ref="BX72:CE72"/>
    <mergeCell ref="CF72:CR72"/>
    <mergeCell ref="CS72:DE72"/>
    <mergeCell ref="DK72:DW72"/>
    <mergeCell ref="DX72:EJ72"/>
    <mergeCell ref="EK72:EW72"/>
    <mergeCell ref="BX71:CE71"/>
    <mergeCell ref="CF71:CR71"/>
    <mergeCell ref="CS71:DE71"/>
    <mergeCell ref="EK74:EW74"/>
    <mergeCell ref="EK73:EW73"/>
    <mergeCell ref="BX73:CE73"/>
    <mergeCell ref="CF73:CR73"/>
    <mergeCell ref="CS73:DE73"/>
    <mergeCell ref="DK73:DW73"/>
    <mergeCell ref="DX73:EJ73"/>
    <mergeCell ref="BX75:CE75"/>
    <mergeCell ref="CF75:CR75"/>
    <mergeCell ref="CS75:DE75"/>
    <mergeCell ref="DK75:DW75"/>
    <mergeCell ref="DX75:EJ75"/>
    <mergeCell ref="BX74:CE74"/>
    <mergeCell ref="CF74:CR74"/>
    <mergeCell ref="CS74:DE74"/>
    <mergeCell ref="DK74:DW74"/>
    <mergeCell ref="DX74:EJ74"/>
    <mergeCell ref="CS77:DE77"/>
    <mergeCell ref="DK77:DW77"/>
    <mergeCell ref="DX77:EJ77"/>
    <mergeCell ref="EK75:EW75"/>
    <mergeCell ref="BX76:CE76"/>
    <mergeCell ref="CF76:CR76"/>
    <mergeCell ref="CS76:DE76"/>
    <mergeCell ref="DK76:DW76"/>
    <mergeCell ref="DX76:EJ76"/>
    <mergeCell ref="EK76:EW76"/>
    <mergeCell ref="EK77:EW77"/>
    <mergeCell ref="BX78:CE78"/>
    <mergeCell ref="CF78:CR78"/>
    <mergeCell ref="CS78:DE78"/>
    <mergeCell ref="DK78:DW78"/>
    <mergeCell ref="EK79:EW79"/>
    <mergeCell ref="DX78:EJ78"/>
    <mergeCell ref="EK78:EW78"/>
    <mergeCell ref="BX77:CE77"/>
    <mergeCell ref="CF77:CR77"/>
    <mergeCell ref="CS80:DE80"/>
    <mergeCell ref="DK80:DW80"/>
    <mergeCell ref="DX80:EJ80"/>
    <mergeCell ref="EK80:EW80"/>
    <mergeCell ref="CF79:CR79"/>
    <mergeCell ref="CS79:DE79"/>
    <mergeCell ref="DK79:DW79"/>
    <mergeCell ref="DX79:EJ79"/>
    <mergeCell ref="BX79:CE79"/>
    <mergeCell ref="DX82:EJ82"/>
    <mergeCell ref="EK82:EW82"/>
    <mergeCell ref="BX81:CE81"/>
    <mergeCell ref="CF81:CR81"/>
    <mergeCell ref="CS81:DE81"/>
    <mergeCell ref="DK81:DW81"/>
    <mergeCell ref="DX81:EJ81"/>
    <mergeCell ref="BX80:CE80"/>
    <mergeCell ref="CF80:CR80"/>
    <mergeCell ref="BX82:CE82"/>
    <mergeCell ref="CF82:CR82"/>
    <mergeCell ref="CS82:DE82"/>
    <mergeCell ref="DK82:DW82"/>
    <mergeCell ref="EK83:EW83"/>
    <mergeCell ref="BX83:CE83"/>
    <mergeCell ref="EK84:EW84"/>
    <mergeCell ref="CF83:CR83"/>
    <mergeCell ref="CS83:DE83"/>
    <mergeCell ref="DK83:DW83"/>
    <mergeCell ref="DX83:EJ83"/>
    <mergeCell ref="EK81:EW81"/>
    <mergeCell ref="CF85:CR85"/>
    <mergeCell ref="CS85:DE85"/>
    <mergeCell ref="DK85:DW85"/>
    <mergeCell ref="DX85:EJ85"/>
    <mergeCell ref="CS84:DE84"/>
    <mergeCell ref="DK84:DW84"/>
    <mergeCell ref="DX84:EJ84"/>
    <mergeCell ref="BX84:CE84"/>
    <mergeCell ref="CF84:CR84"/>
    <mergeCell ref="EK85:EW85"/>
    <mergeCell ref="BX86:CE86"/>
    <mergeCell ref="CF86:CR86"/>
    <mergeCell ref="CS86:DE86"/>
    <mergeCell ref="DK86:DW86"/>
    <mergeCell ref="DX86:EJ86"/>
    <mergeCell ref="EK86:EW86"/>
    <mergeCell ref="BX85:CE85"/>
    <mergeCell ref="EK87:EW87"/>
    <mergeCell ref="CS88:DE88"/>
    <mergeCell ref="DK88:DW88"/>
    <mergeCell ref="DX88:EJ88"/>
    <mergeCell ref="EK88:EW88"/>
    <mergeCell ref="CF87:CR87"/>
    <mergeCell ref="CS87:DE87"/>
    <mergeCell ref="DK87:DW87"/>
    <mergeCell ref="DX87:EJ87"/>
    <mergeCell ref="BX87:CE87"/>
    <mergeCell ref="DX90:EJ90"/>
    <mergeCell ref="EK90:EW90"/>
    <mergeCell ref="BX89:CE89"/>
    <mergeCell ref="CF89:CR89"/>
    <mergeCell ref="CS89:DE89"/>
    <mergeCell ref="DK89:DW89"/>
    <mergeCell ref="DX89:EJ89"/>
    <mergeCell ref="BX88:CE88"/>
    <mergeCell ref="CF88:CR88"/>
    <mergeCell ref="BX90:CE90"/>
    <mergeCell ref="CF90:CR90"/>
    <mergeCell ref="CS90:DE90"/>
    <mergeCell ref="DK90:DW90"/>
    <mergeCell ref="EK91:EW91"/>
    <mergeCell ref="BX91:CE91"/>
    <mergeCell ref="EK92:EW92"/>
    <mergeCell ref="CF91:CR91"/>
    <mergeCell ref="CS91:DE91"/>
    <mergeCell ref="DK91:DW91"/>
    <mergeCell ref="DX91:EJ91"/>
    <mergeCell ref="EK89:EW89"/>
    <mergeCell ref="CF93:CR93"/>
    <mergeCell ref="CS93:DE93"/>
    <mergeCell ref="DK93:DW93"/>
    <mergeCell ref="DX93:EJ93"/>
    <mergeCell ref="CS92:DE92"/>
    <mergeCell ref="DK92:DW92"/>
    <mergeCell ref="DX92:EJ92"/>
    <mergeCell ref="BX92:CE92"/>
    <mergeCell ref="CF92:CR92"/>
    <mergeCell ref="EK93:EW93"/>
    <mergeCell ref="BX94:CE94"/>
    <mergeCell ref="CF94:CR94"/>
    <mergeCell ref="CS94:DE94"/>
    <mergeCell ref="DK94:DW94"/>
    <mergeCell ref="DX94:EJ94"/>
    <mergeCell ref="EK94:EW94"/>
    <mergeCell ref="BX93:CE93"/>
    <mergeCell ref="EK95:EW95"/>
    <mergeCell ref="CS96:DE96"/>
    <mergeCell ref="DK96:DW96"/>
    <mergeCell ref="DX96:EJ96"/>
    <mergeCell ref="EK96:EW96"/>
    <mergeCell ref="CF95:CR95"/>
    <mergeCell ref="CS95:DE95"/>
    <mergeCell ref="DK95:DW95"/>
    <mergeCell ref="DX95:EJ95"/>
    <mergeCell ref="BX95:CE95"/>
    <mergeCell ref="DX98:EJ98"/>
    <mergeCell ref="EK98:EW98"/>
    <mergeCell ref="BX97:CE97"/>
    <mergeCell ref="CF97:CR97"/>
    <mergeCell ref="CS97:DE97"/>
    <mergeCell ref="DK97:DW97"/>
    <mergeCell ref="DX97:EJ97"/>
    <mergeCell ref="BX96:CE96"/>
    <mergeCell ref="CF96:CR96"/>
    <mergeCell ref="BX98:CE98"/>
    <mergeCell ref="CF98:CR98"/>
    <mergeCell ref="CS98:DE98"/>
    <mergeCell ref="DK98:DW98"/>
    <mergeCell ref="EK99:EW99"/>
    <mergeCell ref="BX99:CE99"/>
    <mergeCell ref="EK100:EW100"/>
    <mergeCell ref="CF99:CR99"/>
    <mergeCell ref="CS99:DE99"/>
    <mergeCell ref="DK99:DW99"/>
    <mergeCell ref="DX99:EJ99"/>
    <mergeCell ref="EK97:EW97"/>
    <mergeCell ref="CF101:CR101"/>
    <mergeCell ref="CS101:DE101"/>
    <mergeCell ref="DK101:DW101"/>
    <mergeCell ref="DX101:EJ101"/>
    <mergeCell ref="CS100:DE100"/>
    <mergeCell ref="DK100:DW100"/>
    <mergeCell ref="DX100:EJ100"/>
    <mergeCell ref="BX100:CE100"/>
    <mergeCell ref="CF100:CR100"/>
    <mergeCell ref="EK101:EW101"/>
    <mergeCell ref="BX102:CE102"/>
    <mergeCell ref="CF102:CR102"/>
    <mergeCell ref="CS102:DE102"/>
    <mergeCell ref="DK102:DW102"/>
    <mergeCell ref="DX102:EJ102"/>
    <mergeCell ref="EK102:EW102"/>
    <mergeCell ref="BX101:CE101"/>
    <mergeCell ref="EK103:EW103"/>
    <mergeCell ref="CS104:DE104"/>
    <mergeCell ref="DK104:DW104"/>
    <mergeCell ref="DX104:EJ104"/>
    <mergeCell ref="EK104:EW104"/>
    <mergeCell ref="CF103:CR103"/>
    <mergeCell ref="CS103:DE103"/>
    <mergeCell ref="DK103:DW103"/>
    <mergeCell ref="DX103:EJ103"/>
    <mergeCell ref="BX103:CE103"/>
    <mergeCell ref="DX106:EJ106"/>
    <mergeCell ref="EK106:EW106"/>
    <mergeCell ref="BX105:CE105"/>
    <mergeCell ref="CF105:CR105"/>
    <mergeCell ref="CS105:DE105"/>
    <mergeCell ref="DK105:DW105"/>
    <mergeCell ref="DX105:EJ105"/>
    <mergeCell ref="BX104:CE104"/>
    <mergeCell ref="CF104:CR104"/>
    <mergeCell ref="EK105:EW105"/>
    <mergeCell ref="BX106:CE106"/>
    <mergeCell ref="CF106:CR106"/>
    <mergeCell ref="CS106:DE106"/>
    <mergeCell ref="DK106:DW106"/>
    <mergeCell ref="EK107:EW107"/>
    <mergeCell ref="BX107:CE107"/>
    <mergeCell ref="DX108:EJ108"/>
    <mergeCell ref="EK108:EW108"/>
    <mergeCell ref="CF107:CR107"/>
    <mergeCell ref="CS107:DE107"/>
    <mergeCell ref="DK107:DW107"/>
    <mergeCell ref="DX107:EJ107"/>
    <mergeCell ref="A109:BW109"/>
    <mergeCell ref="BX109:CE109"/>
    <mergeCell ref="CF109:CR109"/>
    <mergeCell ref="CS109:DE109"/>
    <mergeCell ref="DK109:DW109"/>
    <mergeCell ref="BX108:CE108"/>
    <mergeCell ref="CF108:CR108"/>
    <mergeCell ref="CS108:DE108"/>
    <mergeCell ref="DK108:DW108"/>
    <mergeCell ref="A108:BW108"/>
    <mergeCell ref="DX109:EJ109"/>
    <mergeCell ref="DK111:DW111"/>
    <mergeCell ref="DX111:EJ111"/>
    <mergeCell ref="EK109:EW109"/>
    <mergeCell ref="BX110:CE110"/>
    <mergeCell ref="CF110:CR110"/>
    <mergeCell ref="CS110:DE110"/>
    <mergeCell ref="DK110:DW110"/>
    <mergeCell ref="DX110:EJ110"/>
    <mergeCell ref="EK110:EW110"/>
    <mergeCell ref="DF112:DF113"/>
    <mergeCell ref="DG112:DG113"/>
    <mergeCell ref="DH112:DH113"/>
    <mergeCell ref="DI112:DI113"/>
    <mergeCell ref="DJ112:DJ113"/>
    <mergeCell ref="BX111:CE111"/>
    <mergeCell ref="CF111:CR111"/>
    <mergeCell ref="CS111:DE111"/>
    <mergeCell ref="EK114:EW114"/>
    <mergeCell ref="DK112:DW113"/>
    <mergeCell ref="DX112:EJ113"/>
    <mergeCell ref="EK112:EW113"/>
    <mergeCell ref="EK111:EW111"/>
    <mergeCell ref="BX112:CE113"/>
    <mergeCell ref="CF112:CR113"/>
    <mergeCell ref="CS112:DE113"/>
    <mergeCell ref="BX114:CE114"/>
    <mergeCell ref="CF114:CR114"/>
    <mergeCell ref="CS114:DE114"/>
    <mergeCell ref="DK114:DW114"/>
    <mergeCell ref="DX114:EJ114"/>
    <mergeCell ref="EK116:EW116"/>
    <mergeCell ref="EK115:EW115"/>
    <mergeCell ref="BX115:CE115"/>
    <mergeCell ref="CF115:CR115"/>
    <mergeCell ref="CS115:DE115"/>
    <mergeCell ref="DK115:DW115"/>
    <mergeCell ref="DX115:EJ115"/>
    <mergeCell ref="CF117:CR117"/>
    <mergeCell ref="CS117:DE117"/>
    <mergeCell ref="DK117:DW117"/>
    <mergeCell ref="DX117:EJ117"/>
    <mergeCell ref="BX116:CE116"/>
    <mergeCell ref="CF116:CR116"/>
    <mergeCell ref="CS116:DE116"/>
    <mergeCell ref="DK116:DW116"/>
    <mergeCell ref="DX116:EJ116"/>
    <mergeCell ref="CF120:CR120"/>
    <mergeCell ref="CS120:DE120"/>
    <mergeCell ref="EK117:EW117"/>
    <mergeCell ref="BX118:CE118"/>
    <mergeCell ref="CF118:CR118"/>
    <mergeCell ref="CS118:DE118"/>
    <mergeCell ref="DK118:DW118"/>
    <mergeCell ref="DX118:EJ118"/>
    <mergeCell ref="EK118:EW118"/>
    <mergeCell ref="BX117:CE117"/>
    <mergeCell ref="BX119:CE119"/>
    <mergeCell ref="CF119:CR119"/>
    <mergeCell ref="CS119:DE119"/>
    <mergeCell ref="DK119:DW119"/>
    <mergeCell ref="DX119:EJ119"/>
    <mergeCell ref="EK119:EW119"/>
    <mergeCell ref="DK120:DW120"/>
    <mergeCell ref="DX120:EJ120"/>
    <mergeCell ref="EK121:EW121"/>
    <mergeCell ref="BX121:CE121"/>
    <mergeCell ref="CF121:CR121"/>
    <mergeCell ref="CS121:DE121"/>
    <mergeCell ref="DK121:DW121"/>
    <mergeCell ref="DX121:EJ121"/>
    <mergeCell ref="EK120:EW120"/>
    <mergeCell ref="BX120:CE120"/>
    <mergeCell ref="CS123:DE123"/>
    <mergeCell ref="DK123:DW123"/>
    <mergeCell ref="DX123:EJ123"/>
    <mergeCell ref="A126:BW126"/>
    <mergeCell ref="BX126:CE126"/>
    <mergeCell ref="CF126:CR126"/>
    <mergeCell ref="CS126:DE126"/>
    <mergeCell ref="DK126:DW126"/>
    <mergeCell ref="DX126:EJ126"/>
    <mergeCell ref="A125:BW125"/>
    <mergeCell ref="EK123:EW123"/>
    <mergeCell ref="A124:BW124"/>
    <mergeCell ref="BX124:CE124"/>
    <mergeCell ref="CF124:CR124"/>
    <mergeCell ref="CS124:DE124"/>
    <mergeCell ref="DK124:DW124"/>
    <mergeCell ref="DX124:EJ124"/>
    <mergeCell ref="EK124:EW124"/>
    <mergeCell ref="BX123:CE123"/>
    <mergeCell ref="CF123:CR123"/>
    <mergeCell ref="A128:BW128"/>
    <mergeCell ref="EK125:EW125"/>
    <mergeCell ref="BX125:CE125"/>
    <mergeCell ref="CF125:CR125"/>
    <mergeCell ref="CS125:DE125"/>
    <mergeCell ref="DK125:DW125"/>
    <mergeCell ref="DX125:EJ125"/>
    <mergeCell ref="EK127:EW127"/>
    <mergeCell ref="EK126:EW126"/>
    <mergeCell ref="A127:BW127"/>
    <mergeCell ref="BX127:CE127"/>
    <mergeCell ref="CF127:CR127"/>
    <mergeCell ref="CS127:DE127"/>
    <mergeCell ref="DK127:DW127"/>
    <mergeCell ref="DX127:EJ127"/>
    <mergeCell ref="BX128:CE128"/>
    <mergeCell ref="CF128:CR128"/>
    <mergeCell ref="CS128:DE128"/>
    <mergeCell ref="DK128:DW128"/>
    <mergeCell ref="DX128:EJ128"/>
    <mergeCell ref="EK128:EW128"/>
    <mergeCell ref="DX131:EJ131"/>
    <mergeCell ref="EK131:EW131"/>
    <mergeCell ref="BX130:CE130"/>
    <mergeCell ref="CF130:CR130"/>
    <mergeCell ref="CS130:DE130"/>
    <mergeCell ref="DK130:DW130"/>
    <mergeCell ref="DX130:EJ130"/>
    <mergeCell ref="BX135:CE135"/>
    <mergeCell ref="CF135:CR135"/>
    <mergeCell ref="CS135:DE135"/>
    <mergeCell ref="DK135:DW135"/>
    <mergeCell ref="DX135:EJ135"/>
    <mergeCell ref="EK130:EW130"/>
    <mergeCell ref="BX131:CE131"/>
    <mergeCell ref="CF131:CR131"/>
    <mergeCell ref="CS131:DE131"/>
    <mergeCell ref="DK131:DW131"/>
    <mergeCell ref="BX136:CE136"/>
    <mergeCell ref="CF136:CR136"/>
    <mergeCell ref="CS136:DE136"/>
    <mergeCell ref="DK136:DW136"/>
    <mergeCell ref="EK137:EW137"/>
    <mergeCell ref="DX136:EJ136"/>
    <mergeCell ref="EK136:EW136"/>
    <mergeCell ref="CF138:CR138"/>
    <mergeCell ref="CS138:DE138"/>
    <mergeCell ref="DK138:DW138"/>
    <mergeCell ref="DX138:EJ138"/>
    <mergeCell ref="EK138:EW138"/>
    <mergeCell ref="CF137:CR137"/>
    <mergeCell ref="CS137:DE137"/>
    <mergeCell ref="DK137:DW137"/>
    <mergeCell ref="DX137:EJ137"/>
    <mergeCell ref="BX141:CE141"/>
    <mergeCell ref="BX137:CE137"/>
    <mergeCell ref="DX140:EJ140"/>
    <mergeCell ref="EK140:EW140"/>
    <mergeCell ref="BX139:CE139"/>
    <mergeCell ref="CF139:CR139"/>
    <mergeCell ref="CS139:DE139"/>
    <mergeCell ref="DK139:DW139"/>
    <mergeCell ref="DX139:EJ139"/>
    <mergeCell ref="BX138:CE138"/>
    <mergeCell ref="CF141:CR141"/>
    <mergeCell ref="CS141:DE141"/>
    <mergeCell ref="DK141:DW141"/>
    <mergeCell ref="DX141:EJ141"/>
    <mergeCell ref="EK139:EW139"/>
    <mergeCell ref="BX140:CE140"/>
    <mergeCell ref="CF140:CR140"/>
    <mergeCell ref="CS140:DE140"/>
    <mergeCell ref="DK140:DW140"/>
    <mergeCell ref="EK141:EW141"/>
    <mergeCell ref="CF145:CR145"/>
    <mergeCell ref="DK143:DW143"/>
    <mergeCell ref="BX142:CE142"/>
    <mergeCell ref="CF142:CR142"/>
    <mergeCell ref="CS142:DE142"/>
    <mergeCell ref="DK142:DW142"/>
    <mergeCell ref="DK133:DW134"/>
    <mergeCell ref="B148:FI148"/>
    <mergeCell ref="A150:I152"/>
    <mergeCell ref="CS144:DE144"/>
    <mergeCell ref="DK144:DW144"/>
    <mergeCell ref="DX144:EJ144"/>
    <mergeCell ref="EK144:EW144"/>
    <mergeCell ref="A144:BW144"/>
    <mergeCell ref="A145:BW145"/>
    <mergeCell ref="BX145:CE145"/>
    <mergeCell ref="DX145:EJ145"/>
    <mergeCell ref="DX132:EJ132"/>
    <mergeCell ref="EK132:EW132"/>
    <mergeCell ref="EK145:EW145"/>
    <mergeCell ref="DX143:EJ143"/>
    <mergeCell ref="EK143:EW143"/>
    <mergeCell ref="DX142:EJ142"/>
    <mergeCell ref="EK142:EW142"/>
    <mergeCell ref="EK135:EW135"/>
    <mergeCell ref="DG133:DG134"/>
    <mergeCell ref="DH133:DH134"/>
    <mergeCell ref="DI133:DI134"/>
    <mergeCell ref="DJ133:DJ134"/>
    <mergeCell ref="BX144:CE144"/>
    <mergeCell ref="CF144:CR144"/>
    <mergeCell ref="BX143:CE143"/>
    <mergeCell ref="CF143:CR143"/>
    <mergeCell ref="CS143:DE143"/>
    <mergeCell ref="DF133:DF134"/>
    <mergeCell ref="DS150:FJ150"/>
    <mergeCell ref="DS151:DW151"/>
    <mergeCell ref="BX132:CE132"/>
    <mergeCell ref="CF132:CR132"/>
    <mergeCell ref="CS132:DE132"/>
    <mergeCell ref="DK132:DW132"/>
    <mergeCell ref="EK133:EW134"/>
    <mergeCell ref="CS133:DE134"/>
    <mergeCell ref="CS145:DE145"/>
    <mergeCell ref="DK145:DW145"/>
    <mergeCell ref="EL151:EN151"/>
    <mergeCell ref="EO151:ES151"/>
    <mergeCell ref="DX133:EJ134"/>
    <mergeCell ref="BX133:CE134"/>
    <mergeCell ref="CF133:CR134"/>
    <mergeCell ref="J150:CE152"/>
    <mergeCell ref="CF150:CM152"/>
    <mergeCell ref="CN150:CU152"/>
    <mergeCell ref="CV150:DG152"/>
    <mergeCell ref="DH150:DR152"/>
    <mergeCell ref="ET151:EV151"/>
    <mergeCell ref="EW151:EY151"/>
    <mergeCell ref="EZ151:FJ152"/>
    <mergeCell ref="DS152:EC152"/>
    <mergeCell ref="ED152:EN152"/>
    <mergeCell ref="EO152:EY152"/>
    <mergeCell ref="DX151:DZ151"/>
    <mergeCell ref="EA151:EC151"/>
    <mergeCell ref="ED151:EH151"/>
    <mergeCell ref="EI151:EK151"/>
    <mergeCell ref="A153:I153"/>
    <mergeCell ref="J153:CE153"/>
    <mergeCell ref="CF153:CM153"/>
    <mergeCell ref="CN153:CU153"/>
    <mergeCell ref="CV153:DG153"/>
    <mergeCell ref="DH153:DR153"/>
    <mergeCell ref="DS153:EC153"/>
    <mergeCell ref="ED153:EN153"/>
    <mergeCell ref="EO153:EY153"/>
    <mergeCell ref="EZ153:FJ153"/>
    <mergeCell ref="A154:I154"/>
    <mergeCell ref="J154:CE154"/>
    <mergeCell ref="CF154:CM154"/>
    <mergeCell ref="CN154:CU154"/>
    <mergeCell ref="CV154:DG154"/>
    <mergeCell ref="DH154:DR154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A167:I167"/>
    <mergeCell ref="J167:CE167"/>
    <mergeCell ref="CF167:CM167"/>
    <mergeCell ref="CN167:CU167"/>
    <mergeCell ref="CV167:DG167"/>
    <mergeCell ref="DH167:DR167"/>
    <mergeCell ref="ED167:EN167"/>
    <mergeCell ref="EO167:EY167"/>
    <mergeCell ref="EZ167:FJ167"/>
    <mergeCell ref="DS167:EC167"/>
    <mergeCell ref="DS166:EC166"/>
    <mergeCell ref="ED166:EN166"/>
    <mergeCell ref="EO166:EY166"/>
    <mergeCell ref="EZ166:FJ166"/>
    <mergeCell ref="A168:I168"/>
    <mergeCell ref="J168:CE168"/>
    <mergeCell ref="CF168:CM168"/>
    <mergeCell ref="CN168:CU168"/>
    <mergeCell ref="CV168:DG168"/>
    <mergeCell ref="DH168:DR168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ED186:EN187"/>
    <mergeCell ref="EO186:EY187"/>
    <mergeCell ref="EZ186:FJ187"/>
    <mergeCell ref="J187:CE187"/>
    <mergeCell ref="DS185:EC185"/>
    <mergeCell ref="ED185:EN185"/>
    <mergeCell ref="EO185:EY185"/>
    <mergeCell ref="EZ185:FJ185"/>
    <mergeCell ref="J186:CE186"/>
    <mergeCell ref="CF186:CM187"/>
    <mergeCell ref="A188:I188"/>
    <mergeCell ref="J188:CE188"/>
    <mergeCell ref="CF188:CM188"/>
    <mergeCell ref="CN188:CU188"/>
    <mergeCell ref="CV188:DG188"/>
    <mergeCell ref="DS186:EC187"/>
    <mergeCell ref="A186:I187"/>
    <mergeCell ref="CN186:CU187"/>
    <mergeCell ref="CV186:DG187"/>
    <mergeCell ref="DH186:DR187"/>
    <mergeCell ref="DH188:DR188"/>
    <mergeCell ref="DS188:EC188"/>
    <mergeCell ref="ED188:EN188"/>
    <mergeCell ref="EO188:EY188"/>
    <mergeCell ref="EZ188:FJ188"/>
    <mergeCell ref="A189:I190"/>
    <mergeCell ref="J189:CE189"/>
    <mergeCell ref="CF189:CM190"/>
    <mergeCell ref="CN189:CU190"/>
    <mergeCell ref="CV189:DG190"/>
    <mergeCell ref="DH189:DR190"/>
    <mergeCell ref="DS189:EC190"/>
    <mergeCell ref="ED189:EN190"/>
    <mergeCell ref="EO189:EY190"/>
    <mergeCell ref="EZ189:FJ190"/>
    <mergeCell ref="J190:CE190"/>
    <mergeCell ref="A191:I191"/>
    <mergeCell ref="J191:CE191"/>
    <mergeCell ref="CF191:CM191"/>
    <mergeCell ref="CN191:CU191"/>
    <mergeCell ref="CV191:DG191"/>
    <mergeCell ref="DH191:DR191"/>
    <mergeCell ref="DS191:EC191"/>
    <mergeCell ref="ED191:EN191"/>
    <mergeCell ref="EO191:EY191"/>
    <mergeCell ref="EZ191:FJ191"/>
    <mergeCell ref="AU194:BF195"/>
    <mergeCell ref="AA194:AR194"/>
    <mergeCell ref="AA195:AR195"/>
    <mergeCell ref="BI194:CB194"/>
    <mergeCell ref="BI195:CB195"/>
    <mergeCell ref="A200:B200"/>
    <mergeCell ref="C200:E200"/>
    <mergeCell ref="F200:G200"/>
    <mergeCell ref="H200:Q200"/>
    <mergeCell ref="R200:T200"/>
    <mergeCell ref="U200:W200"/>
    <mergeCell ref="AU197:BL197"/>
    <mergeCell ref="BO197:CF197"/>
    <mergeCell ref="AA198:AR198"/>
    <mergeCell ref="AU198:BF198"/>
    <mergeCell ref="BI198:CB198"/>
    <mergeCell ref="AA196:AR196"/>
    <mergeCell ref="AU196:BF196"/>
    <mergeCell ref="BI196:CB196"/>
    <mergeCell ref="AA197:AR19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0"/>
  <sheetViews>
    <sheetView zoomScalePageLayoutView="0" workbookViewId="0" topLeftCell="A118">
      <selection activeCell="A118" sqref="A1:IV16384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75390625" style="1" customWidth="1"/>
    <col min="21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2539062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75390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24" t="s">
        <v>19</v>
      </c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</row>
    <row r="2" spans="119:153" ht="20.25" customHeight="1">
      <c r="DO2" s="72" t="s">
        <v>317</v>
      </c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</row>
    <row r="3" spans="119:153" ht="30" customHeight="1">
      <c r="DO3" s="226" t="s">
        <v>15</v>
      </c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</row>
    <row r="4" spans="119:153" ht="13.5"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D4" s="72" t="s">
        <v>318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</row>
    <row r="5" spans="119:153" ht="13.5" customHeight="1">
      <c r="DO5" s="74" t="s">
        <v>16</v>
      </c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2"/>
      <c r="EC5" s="2"/>
      <c r="ED5" s="74" t="s">
        <v>17</v>
      </c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</row>
    <row r="6" spans="119:150" ht="13.5">
      <c r="DO6" s="76" t="s">
        <v>18</v>
      </c>
      <c r="DP6" s="76"/>
      <c r="DQ6" s="77" t="s">
        <v>388</v>
      </c>
      <c r="DR6" s="77"/>
      <c r="DS6" s="77"/>
      <c r="DT6" s="78" t="s">
        <v>18</v>
      </c>
      <c r="DU6" s="78"/>
      <c r="DW6" s="228" t="s">
        <v>387</v>
      </c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76">
        <v>20</v>
      </c>
      <c r="EM6" s="76"/>
      <c r="EN6" s="76"/>
      <c r="EO6" s="79" t="s">
        <v>226</v>
      </c>
      <c r="EP6" s="79"/>
      <c r="EQ6" s="79"/>
      <c r="ER6" s="78" t="s">
        <v>2</v>
      </c>
      <c r="ES6" s="78"/>
      <c r="ET6" s="78"/>
    </row>
    <row r="7" ht="8.25" customHeight="1"/>
    <row r="8" spans="49:103" s="3" customFormat="1" ht="12.75" customHeight="1">
      <c r="AW8" s="198" t="s">
        <v>230</v>
      </c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</row>
    <row r="9" spans="51:153" s="3" customFormat="1" ht="14.25" customHeight="1">
      <c r="AY9" s="198" t="s">
        <v>231</v>
      </c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EK9" s="215" t="s">
        <v>20</v>
      </c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1"/>
    </row>
    <row r="10" spans="141:153" ht="14.25" thickBot="1">
      <c r="EK10" s="225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3"/>
    </row>
    <row r="11" spans="59:153" ht="12.75" customHeight="1">
      <c r="BG11" s="76" t="s">
        <v>32</v>
      </c>
      <c r="BH11" s="76"/>
      <c r="BI11" s="76"/>
      <c r="BJ11" s="76"/>
      <c r="BK11" s="77" t="s">
        <v>388</v>
      </c>
      <c r="BL11" s="77"/>
      <c r="BM11" s="77"/>
      <c r="BN11" s="78" t="s">
        <v>18</v>
      </c>
      <c r="BO11" s="78"/>
      <c r="BQ11" s="77" t="s">
        <v>387</v>
      </c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224">
        <v>2021</v>
      </c>
      <c r="CG11" s="224"/>
      <c r="CH11" s="224"/>
      <c r="CI11" s="224"/>
      <c r="CJ11" s="224"/>
      <c r="CK11" s="224"/>
      <c r="CL11" s="78" t="s">
        <v>144</v>
      </c>
      <c r="CM11" s="78"/>
      <c r="CN11" s="78"/>
      <c r="CO11" s="78"/>
      <c r="EI11" s="4" t="s">
        <v>21</v>
      </c>
      <c r="EK11" s="222" t="s">
        <v>384</v>
      </c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223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5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216"/>
    </row>
    <row r="13" spans="1:153" ht="15" customHeight="1">
      <c r="A13" s="1" t="s">
        <v>25</v>
      </c>
      <c r="AB13" s="82" t="s">
        <v>216</v>
      </c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EI13" s="4" t="s">
        <v>23</v>
      </c>
      <c r="EK13" s="135" t="s">
        <v>220</v>
      </c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216"/>
    </row>
    <row r="14" spans="139:153" ht="13.5">
      <c r="EI14" s="4" t="s">
        <v>22</v>
      </c>
      <c r="EK14" s="135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216"/>
    </row>
    <row r="15" spans="139:153" ht="13.5">
      <c r="EI15" s="4" t="s">
        <v>26</v>
      </c>
      <c r="EK15" s="135" t="s">
        <v>386</v>
      </c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216"/>
    </row>
    <row r="16" spans="1:153" ht="13.5">
      <c r="A16" s="1" t="s">
        <v>30</v>
      </c>
      <c r="K16" s="82" t="s">
        <v>316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EI16" s="4" t="s">
        <v>27</v>
      </c>
      <c r="EK16" s="135" t="s">
        <v>242</v>
      </c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216"/>
    </row>
    <row r="17" spans="1:153" ht="15" customHeight="1" thickBot="1">
      <c r="A17" s="1" t="s">
        <v>31</v>
      </c>
      <c r="EI17" s="4" t="s">
        <v>28</v>
      </c>
      <c r="EK17" s="131" t="s">
        <v>29</v>
      </c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217"/>
    </row>
    <row r="18" ht="8.25" customHeight="1"/>
    <row r="19" spans="1:153" s="3" customFormat="1" ht="12" customHeight="1">
      <c r="A19" s="218" t="s">
        <v>33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</row>
    <row r="20" ht="6.75" customHeight="1"/>
    <row r="21" spans="1:153" ht="12" customHeight="1">
      <c r="A21" s="180" t="s">
        <v>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1"/>
      <c r="BX21" s="170" t="s">
        <v>1</v>
      </c>
      <c r="BY21" s="171"/>
      <c r="BZ21" s="171"/>
      <c r="CA21" s="171"/>
      <c r="CB21" s="171"/>
      <c r="CC21" s="171"/>
      <c r="CD21" s="171"/>
      <c r="CE21" s="186"/>
      <c r="CF21" s="170" t="s">
        <v>375</v>
      </c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86"/>
      <c r="CS21" s="170" t="s">
        <v>376</v>
      </c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86"/>
      <c r="DF21" s="219" t="s">
        <v>145</v>
      </c>
      <c r="DG21" s="215" t="s">
        <v>6</v>
      </c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</row>
    <row r="22" spans="1:153" ht="12.7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3"/>
      <c r="BX22" s="187"/>
      <c r="BY22" s="188"/>
      <c r="BZ22" s="188"/>
      <c r="CA22" s="188"/>
      <c r="CB22" s="188"/>
      <c r="CC22" s="188"/>
      <c r="CD22" s="188"/>
      <c r="CE22" s="189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220"/>
      <c r="DG22" s="91" t="s">
        <v>146</v>
      </c>
      <c r="DH22" s="91"/>
      <c r="DI22" s="91"/>
      <c r="DJ22" s="91"/>
      <c r="DK22" s="129" t="s">
        <v>147</v>
      </c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8"/>
      <c r="DX22" s="129" t="s">
        <v>340</v>
      </c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8"/>
      <c r="EK22" s="170" t="s">
        <v>5</v>
      </c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</row>
    <row r="23" spans="1:153" ht="198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5"/>
      <c r="BX23" s="172"/>
      <c r="BY23" s="173"/>
      <c r="BZ23" s="173"/>
      <c r="CA23" s="173"/>
      <c r="CB23" s="173"/>
      <c r="CC23" s="173"/>
      <c r="CD23" s="173"/>
      <c r="CE23" s="190"/>
      <c r="CF23" s="172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90"/>
      <c r="CS23" s="172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90"/>
      <c r="DF23" s="221"/>
      <c r="DG23" s="6" t="s">
        <v>148</v>
      </c>
      <c r="DH23" s="5" t="s">
        <v>149</v>
      </c>
      <c r="DI23" s="5" t="s">
        <v>150</v>
      </c>
      <c r="DJ23" s="6" t="s">
        <v>319</v>
      </c>
      <c r="DK23" s="174" t="s">
        <v>3</v>
      </c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6"/>
      <c r="DX23" s="174" t="s">
        <v>4</v>
      </c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72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</row>
    <row r="24" spans="1:153" ht="16.5" customHeight="1">
      <c r="A24" s="163" t="s">
        <v>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213" t="s">
        <v>8</v>
      </c>
      <c r="BY24" s="213"/>
      <c r="BZ24" s="213"/>
      <c r="CA24" s="213"/>
      <c r="CB24" s="213"/>
      <c r="CC24" s="213"/>
      <c r="CD24" s="213"/>
      <c r="CE24" s="213"/>
      <c r="CF24" s="213" t="s">
        <v>9</v>
      </c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 t="s">
        <v>10</v>
      </c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151</v>
      </c>
      <c r="DK24" s="213" t="s">
        <v>152</v>
      </c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 t="s">
        <v>153</v>
      </c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 t="s">
        <v>154</v>
      </c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</row>
    <row r="25" spans="1:153" ht="13.5" customHeight="1">
      <c r="A25" s="105" t="s">
        <v>377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214"/>
      <c r="BX25" s="90" t="s">
        <v>34</v>
      </c>
      <c r="BY25" s="90"/>
      <c r="BZ25" s="90"/>
      <c r="CA25" s="90"/>
      <c r="CB25" s="90"/>
      <c r="CC25" s="90"/>
      <c r="CD25" s="90"/>
      <c r="CE25" s="90"/>
      <c r="CF25" s="90" t="s">
        <v>35</v>
      </c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 t="s">
        <v>35</v>
      </c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"/>
      <c r="DG25" s="10">
        <f>SUM(DH25:DJ25)</f>
        <v>467.36</v>
      </c>
      <c r="DH25" s="10">
        <v>467.36</v>
      </c>
      <c r="DI25" s="10"/>
      <c r="DJ25" s="10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</row>
    <row r="26" spans="1:153" ht="12.75" customHeight="1">
      <c r="A26" s="105" t="s">
        <v>378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214"/>
      <c r="BX26" s="90" t="s">
        <v>36</v>
      </c>
      <c r="BY26" s="90"/>
      <c r="BZ26" s="90"/>
      <c r="CA26" s="90"/>
      <c r="CB26" s="90"/>
      <c r="CC26" s="90"/>
      <c r="CD26" s="90"/>
      <c r="CE26" s="90"/>
      <c r="CF26" s="90" t="s">
        <v>35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 t="s">
        <v>35</v>
      </c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"/>
      <c r="DG26" s="10"/>
      <c r="DH26" s="10"/>
      <c r="DI26" s="10"/>
      <c r="DJ26" s="10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</row>
    <row r="27" spans="1:153" ht="13.5">
      <c r="A27" s="153" t="s">
        <v>37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229"/>
      <c r="BX27" s="193" t="s">
        <v>38</v>
      </c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"/>
      <c r="DG27" s="10">
        <f>SUM(DH27:DJ27)</f>
        <v>6704912</v>
      </c>
      <c r="DH27" s="10">
        <f>DH28+DH43+DH46+DH50+DH32</f>
        <v>6501972</v>
      </c>
      <c r="DI27" s="10">
        <f>DI28+DI43+DI46+DI50+DI32</f>
        <v>152940</v>
      </c>
      <c r="DJ27" s="10">
        <f>DJ28+DJ43+DJ46+DJ50+DJ32</f>
        <v>50000</v>
      </c>
      <c r="DK27" s="194">
        <f>DK28+DK32+DK43+DK46+DK50</f>
        <v>7750000</v>
      </c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>
        <f>DX28+DX32+DX43+DX46+DX50</f>
        <v>7750000</v>
      </c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>
        <f>EK28+EK32+EK43+EK46+EK50</f>
        <v>0</v>
      </c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</row>
    <row r="28" spans="1:153" ht="28.5" customHeight="1">
      <c r="A28" s="242" t="s">
        <v>39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3"/>
      <c r="BX28" s="193" t="s">
        <v>40</v>
      </c>
      <c r="BY28" s="193"/>
      <c r="BZ28" s="193"/>
      <c r="CA28" s="193"/>
      <c r="CB28" s="193"/>
      <c r="CC28" s="193"/>
      <c r="CD28" s="193"/>
      <c r="CE28" s="193"/>
      <c r="CF28" s="210" t="s">
        <v>221</v>
      </c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1"/>
      <c r="CS28" s="193" t="s">
        <v>41</v>
      </c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194">
        <f>SUM(DK29:DW31)</f>
        <v>0</v>
      </c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>
        <f>SUM(DX29:EJ31)</f>
        <v>0</v>
      </c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>
        <f>SUM(EK29:EW31)</f>
        <v>0</v>
      </c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</row>
    <row r="29" spans="1:153" ht="13.5">
      <c r="A29" s="256" t="s">
        <v>42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7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 t="s">
        <v>41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211">
        <f>SUM(DH29:DJ30)</f>
        <v>0</v>
      </c>
      <c r="DH29" s="195"/>
      <c r="DI29" s="195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</row>
    <row r="30" spans="1:153" ht="13.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1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212"/>
      <c r="DH30" s="196"/>
      <c r="DI30" s="196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</row>
    <row r="31" spans="1:153" ht="13.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36"/>
      <c r="BY31" s="84"/>
      <c r="BZ31" s="84"/>
      <c r="CA31" s="84"/>
      <c r="CB31" s="84"/>
      <c r="CC31" s="84"/>
      <c r="CD31" s="84"/>
      <c r="CE31" s="85"/>
      <c r="CF31" s="136" t="s">
        <v>221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5"/>
      <c r="CS31" s="136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8"/>
      <c r="DG31" s="14">
        <f>SUM(DH31:DJ31)</f>
        <v>0</v>
      </c>
      <c r="DH31" s="15"/>
      <c r="DI31" s="15"/>
      <c r="DJ31" s="13"/>
      <c r="DK31" s="203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5"/>
      <c r="DX31" s="203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5"/>
      <c r="EK31" s="203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5"/>
    </row>
    <row r="32" spans="1:154" ht="25.5" customHeight="1">
      <c r="A32" s="242" t="s">
        <v>43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3"/>
      <c r="BX32" s="193" t="s">
        <v>44</v>
      </c>
      <c r="BY32" s="193"/>
      <c r="BZ32" s="193"/>
      <c r="CA32" s="193"/>
      <c r="CB32" s="193"/>
      <c r="CC32" s="193"/>
      <c r="CD32" s="193"/>
      <c r="CE32" s="193"/>
      <c r="CF32" s="193" t="s">
        <v>362</v>
      </c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 t="s">
        <v>45</v>
      </c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9"/>
      <c r="DG32" s="14">
        <f>SUM(DH32:DJ32)</f>
        <v>6551972</v>
      </c>
      <c r="DH32" s="10">
        <f>DH34+DH38</f>
        <v>6501972</v>
      </c>
      <c r="DI32" s="10">
        <f>DI34+DI38</f>
        <v>0</v>
      </c>
      <c r="DJ32" s="10">
        <f>DJ34+DJ38</f>
        <v>50000</v>
      </c>
      <c r="DK32" s="194">
        <f>DK34+DK38</f>
        <v>7750000</v>
      </c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>
        <f>DX34+DX38</f>
        <v>7750000</v>
      </c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3"/>
    </row>
    <row r="33" spans="1:153" ht="10.5" customHeight="1">
      <c r="A33" s="206" t="s">
        <v>42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7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8"/>
      <c r="DG33" s="13"/>
      <c r="DH33" s="13"/>
      <c r="DI33" s="13"/>
      <c r="DJ33" s="13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</row>
    <row r="34" spans="1:153" s="3" customFormat="1" ht="48" customHeight="1">
      <c r="A34" s="232" t="s">
        <v>219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3"/>
      <c r="BX34" s="193" t="s">
        <v>46</v>
      </c>
      <c r="BY34" s="193"/>
      <c r="BZ34" s="193"/>
      <c r="CA34" s="193"/>
      <c r="CB34" s="193"/>
      <c r="CC34" s="193"/>
      <c r="CD34" s="193"/>
      <c r="CE34" s="193"/>
      <c r="CF34" s="193" t="s">
        <v>362</v>
      </c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 t="s">
        <v>45</v>
      </c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9"/>
      <c r="DG34" s="14">
        <f>SUM(DH34:DJ34)</f>
        <v>6501972</v>
      </c>
      <c r="DH34" s="10">
        <f>SUM(DH36:DH37)</f>
        <v>6501972</v>
      </c>
      <c r="DI34" s="10">
        <f>SUM(DI36:DI37)</f>
        <v>0</v>
      </c>
      <c r="DJ34" s="10">
        <f>SUM(DJ36:DJ37)</f>
        <v>0</v>
      </c>
      <c r="DK34" s="194">
        <f>SUM(DK36:DW37)</f>
        <v>7700000</v>
      </c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>
        <f>SUM(DX36:EJ37)</f>
        <v>7700000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</row>
    <row r="35" spans="1:153" ht="15" customHeight="1">
      <c r="A35" s="206" t="s">
        <v>42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7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8"/>
      <c r="DG35" s="13"/>
      <c r="DH35" s="13"/>
      <c r="DI35" s="13"/>
      <c r="DJ35" s="13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</row>
    <row r="36" spans="1:153" ht="30" customHeight="1">
      <c r="A36" s="199" t="s">
        <v>367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200"/>
      <c r="BX36" s="90"/>
      <c r="BY36" s="90"/>
      <c r="BZ36" s="90"/>
      <c r="CA36" s="90"/>
      <c r="CB36" s="90"/>
      <c r="CC36" s="90"/>
      <c r="CD36" s="90"/>
      <c r="CE36" s="90"/>
      <c r="CF36" s="136" t="s">
        <v>362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90" t="s">
        <v>45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8"/>
      <c r="DG36" s="14">
        <f>SUM(DH36:DJ36)</f>
        <v>6501972</v>
      </c>
      <c r="DH36" s="13">
        <v>6501972</v>
      </c>
      <c r="DI36" s="13"/>
      <c r="DJ36" s="13"/>
      <c r="DK36" s="179">
        <v>7700000</v>
      </c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>
        <v>7700000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</row>
    <row r="37" spans="1:153" ht="13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200"/>
      <c r="BX37" s="90"/>
      <c r="BY37" s="90"/>
      <c r="BZ37" s="90"/>
      <c r="CA37" s="90"/>
      <c r="CB37" s="90"/>
      <c r="CC37" s="90"/>
      <c r="CD37" s="90"/>
      <c r="CE37" s="90"/>
      <c r="CF37" s="136" t="s">
        <v>221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90" t="s">
        <v>45</v>
      </c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16"/>
      <c r="DG37" s="14">
        <f>SUM(DH37:DJ37)</f>
        <v>0</v>
      </c>
      <c r="DH37" s="12"/>
      <c r="DI37" s="12"/>
      <c r="DJ37" s="13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</row>
    <row r="38" spans="1:153" s="3" customFormat="1" ht="21.75" customHeight="1">
      <c r="A38" s="232" t="s">
        <v>217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3"/>
      <c r="BX38" s="193" t="s">
        <v>47</v>
      </c>
      <c r="BY38" s="193"/>
      <c r="BZ38" s="193"/>
      <c r="CA38" s="193"/>
      <c r="CB38" s="193"/>
      <c r="CC38" s="193"/>
      <c r="CD38" s="193"/>
      <c r="CE38" s="193"/>
      <c r="CF38" s="193" t="s">
        <v>362</v>
      </c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 t="s">
        <v>45</v>
      </c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194">
        <f>SUM(DK40:DW42)</f>
        <v>50000</v>
      </c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>
        <f>SUM(DX40:EJ42)</f>
        <v>50000</v>
      </c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</row>
    <row r="39" spans="1:153" ht="14.25" customHeight="1">
      <c r="A39" s="206" t="s">
        <v>42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7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8"/>
      <c r="DG39" s="13"/>
      <c r="DH39" s="13"/>
      <c r="DI39" s="13"/>
      <c r="DJ39" s="13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</row>
    <row r="40" spans="1:153" ht="13.5" customHeight="1">
      <c r="A40" s="258" t="s">
        <v>363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9"/>
      <c r="BX40" s="90"/>
      <c r="BY40" s="90"/>
      <c r="BZ40" s="90"/>
      <c r="CA40" s="90"/>
      <c r="CB40" s="90"/>
      <c r="CC40" s="90"/>
      <c r="CD40" s="90"/>
      <c r="CE40" s="90"/>
      <c r="CF40" s="136" t="s">
        <v>362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90" t="s">
        <v>45</v>
      </c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16"/>
      <c r="DG40" s="14">
        <f>SUM(DH40:DJ40)</f>
        <v>13500</v>
      </c>
      <c r="DH40" s="12"/>
      <c r="DI40" s="12"/>
      <c r="DJ40" s="13">
        <v>13500</v>
      </c>
      <c r="DK40" s="203">
        <v>13500</v>
      </c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5"/>
      <c r="DX40" s="179">
        <v>13500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</row>
    <row r="41" spans="1:153" ht="15" customHeight="1">
      <c r="A41" s="258" t="s">
        <v>364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9"/>
      <c r="BX41" s="90"/>
      <c r="BY41" s="90"/>
      <c r="BZ41" s="90"/>
      <c r="CA41" s="90"/>
      <c r="CB41" s="90"/>
      <c r="CC41" s="90"/>
      <c r="CD41" s="90"/>
      <c r="CE41" s="90"/>
      <c r="CF41" s="136" t="s">
        <v>362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90" t="s">
        <v>45</v>
      </c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16"/>
      <c r="DG41" s="14">
        <f>SUM(DH41:DJ41)</f>
        <v>11000</v>
      </c>
      <c r="DH41" s="12"/>
      <c r="DI41" s="12"/>
      <c r="DJ41" s="13">
        <v>11000</v>
      </c>
      <c r="DK41" s="203">
        <v>11000</v>
      </c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5"/>
      <c r="DX41" s="179">
        <v>11000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</row>
    <row r="42" spans="1:153" ht="15" customHeight="1">
      <c r="A42" s="258" t="s">
        <v>365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9"/>
      <c r="BX42" s="90"/>
      <c r="BY42" s="90"/>
      <c r="BZ42" s="90"/>
      <c r="CA42" s="90"/>
      <c r="CB42" s="90"/>
      <c r="CC42" s="90"/>
      <c r="CD42" s="90"/>
      <c r="CE42" s="90"/>
      <c r="CF42" s="136" t="s">
        <v>362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90" t="s">
        <v>45</v>
      </c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16"/>
      <c r="DG42" s="14">
        <f>SUM(DH42:DJ42)</f>
        <v>25500</v>
      </c>
      <c r="DH42" s="12"/>
      <c r="DI42" s="12"/>
      <c r="DJ42" s="13">
        <v>25500</v>
      </c>
      <c r="DK42" s="203">
        <v>25500</v>
      </c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5"/>
      <c r="DX42" s="179">
        <v>25500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</row>
    <row r="43" spans="1:153" ht="27" customHeight="1">
      <c r="A43" s="242" t="s">
        <v>48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3"/>
      <c r="BX43" s="193" t="s">
        <v>49</v>
      </c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 t="s">
        <v>50</v>
      </c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79">
        <f>SUM(DK44)</f>
        <v>0</v>
      </c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>
        <f>SUM(DX44)</f>
        <v>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</row>
    <row r="44" spans="1:153" ht="10.5" customHeight="1">
      <c r="A44" s="256" t="s">
        <v>42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7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 t="s">
        <v>50</v>
      </c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197"/>
      <c r="DG44" s="195">
        <f>SUM(DH44:DJ45)</f>
        <v>0</v>
      </c>
      <c r="DH44" s="195"/>
      <c r="DI44" s="195"/>
      <c r="DJ44" s="205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</row>
    <row r="45" spans="1:153" ht="10.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1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5"/>
      <c r="DG45" s="196"/>
      <c r="DH45" s="196"/>
      <c r="DI45" s="196"/>
      <c r="DJ45" s="205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</row>
    <row r="46" spans="1:153" ht="18" customHeight="1">
      <c r="A46" s="242" t="s">
        <v>51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3"/>
      <c r="BX46" s="193" t="s">
        <v>52</v>
      </c>
      <c r="BY46" s="193"/>
      <c r="BZ46" s="193"/>
      <c r="CA46" s="193"/>
      <c r="CB46" s="193"/>
      <c r="CC46" s="193"/>
      <c r="CD46" s="193"/>
      <c r="CE46" s="193"/>
      <c r="CF46" s="193" t="s">
        <v>362</v>
      </c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 t="s">
        <v>53</v>
      </c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8"/>
      <c r="DG46" s="14">
        <f>SUM(DH46:DJ46)</f>
        <v>152940</v>
      </c>
      <c r="DH46" s="19">
        <f>SUM(DH47:DH49)</f>
        <v>0</v>
      </c>
      <c r="DI46" s="19">
        <f>SUM(DI47:DI49)</f>
        <v>152940</v>
      </c>
      <c r="DJ46" s="19">
        <f>SUM(DJ47:DJ49)</f>
        <v>0</v>
      </c>
      <c r="DK46" s="194">
        <f>SUM(DK47:DW49)</f>
        <v>0</v>
      </c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>
        <f>SUM(DX47:EJ49)</f>
        <v>0</v>
      </c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</row>
    <row r="47" spans="1:153" ht="10.5" customHeight="1">
      <c r="A47" s="252" t="s">
        <v>366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3"/>
      <c r="BX47" s="90"/>
      <c r="BY47" s="90"/>
      <c r="BZ47" s="90"/>
      <c r="CA47" s="90"/>
      <c r="CB47" s="90"/>
      <c r="CC47" s="90"/>
      <c r="CD47" s="90"/>
      <c r="CE47" s="90"/>
      <c r="CF47" s="90" t="s">
        <v>362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 t="s">
        <v>53</v>
      </c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197" t="s">
        <v>361</v>
      </c>
      <c r="DG47" s="211">
        <f>SUM(DH47:DJ48)</f>
        <v>152940</v>
      </c>
      <c r="DH47" s="195"/>
      <c r="DI47" s="195">
        <v>152940</v>
      </c>
      <c r="DJ47" s="205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</row>
    <row r="48" spans="1:153" ht="19.5" customHeight="1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5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5"/>
      <c r="DG48" s="212"/>
      <c r="DH48" s="196"/>
      <c r="DI48" s="196"/>
      <c r="DJ48" s="205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</row>
    <row r="49" spans="1:153" ht="1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9"/>
      <c r="BX49" s="90"/>
      <c r="BY49" s="90"/>
      <c r="BZ49" s="90"/>
      <c r="CA49" s="90"/>
      <c r="CB49" s="90"/>
      <c r="CC49" s="90"/>
      <c r="CD49" s="90"/>
      <c r="CE49" s="90"/>
      <c r="CF49" s="136" t="s">
        <v>221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90" t="s">
        <v>53</v>
      </c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8"/>
      <c r="DG49" s="14">
        <f>SUM(DH49:DJ49)</f>
        <v>0</v>
      </c>
      <c r="DH49" s="13"/>
      <c r="DI49" s="13"/>
      <c r="DJ49" s="13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</row>
    <row r="50" spans="1:153" ht="15" customHeight="1">
      <c r="A50" s="242" t="s">
        <v>54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3"/>
      <c r="BX50" s="193" t="s">
        <v>55</v>
      </c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 t="s">
        <v>56</v>
      </c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79">
        <f>SUM(DK51:DW53)</f>
        <v>0</v>
      </c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>
        <f>SUM(DX51:EJ53)</f>
        <v>0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</row>
    <row r="51" spans="1:153" ht="12" customHeight="1">
      <c r="A51" s="244" t="s">
        <v>42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5"/>
      <c r="BX51" s="90"/>
      <c r="BY51" s="90"/>
      <c r="BZ51" s="90"/>
      <c r="CA51" s="90"/>
      <c r="CB51" s="90"/>
      <c r="CC51" s="90"/>
      <c r="CD51" s="90"/>
      <c r="CE51" s="90"/>
      <c r="CF51" s="90" t="s">
        <v>221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197"/>
      <c r="DG51" s="195">
        <v>0</v>
      </c>
      <c r="DH51" s="195"/>
      <c r="DI51" s="195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</row>
    <row r="52" spans="1:153" ht="10.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7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5"/>
      <c r="DG52" s="196"/>
      <c r="DH52" s="196"/>
      <c r="DI52" s="196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</row>
    <row r="53" spans="1:153" ht="13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200"/>
      <c r="BX53" s="90"/>
      <c r="BY53" s="90"/>
      <c r="BZ53" s="90"/>
      <c r="CA53" s="90"/>
      <c r="CB53" s="90"/>
      <c r="CC53" s="90"/>
      <c r="CD53" s="90"/>
      <c r="CE53" s="90"/>
      <c r="CF53" s="136" t="s">
        <v>221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8"/>
      <c r="DG53" s="13">
        <f>SUM(DH53:DJ53)</f>
        <v>0</v>
      </c>
      <c r="DH53" s="13"/>
      <c r="DI53" s="13"/>
      <c r="DJ53" s="13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</row>
    <row r="54" spans="1:153" ht="12.75" customHeight="1">
      <c r="A54" s="242" t="s">
        <v>57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3"/>
      <c r="BX54" s="193" t="s">
        <v>58</v>
      </c>
      <c r="BY54" s="193"/>
      <c r="BZ54" s="193"/>
      <c r="CA54" s="193"/>
      <c r="CB54" s="193"/>
      <c r="CC54" s="193"/>
      <c r="CD54" s="193"/>
      <c r="CE54" s="193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79">
        <f>SUM(DK55:DW57)</f>
        <v>0</v>
      </c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>
        <f>SUM(DX55:EJ57)</f>
        <v>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</row>
    <row r="55" spans="1:153" ht="10.5" customHeight="1">
      <c r="A55" s="244" t="s">
        <v>42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5"/>
      <c r="BX55" s="90"/>
      <c r="BY55" s="90"/>
      <c r="BZ55" s="90"/>
      <c r="CA55" s="90"/>
      <c r="CB55" s="90"/>
      <c r="CC55" s="90"/>
      <c r="CD55" s="90"/>
      <c r="CE55" s="90"/>
      <c r="CF55" s="90" t="s">
        <v>221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197"/>
      <c r="DG55" s="195">
        <v>0</v>
      </c>
      <c r="DH55" s="195"/>
      <c r="DI55" s="195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</row>
    <row r="56" spans="1:153" ht="10.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7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5"/>
      <c r="DG56" s="196"/>
      <c r="DH56" s="196"/>
      <c r="DI56" s="196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</row>
    <row r="57" spans="1:153" ht="13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200"/>
      <c r="BX57" s="90"/>
      <c r="BY57" s="90"/>
      <c r="BZ57" s="90"/>
      <c r="CA57" s="90"/>
      <c r="CB57" s="90"/>
      <c r="CC57" s="90"/>
      <c r="CD57" s="90"/>
      <c r="CE57" s="90"/>
      <c r="CF57" s="136" t="s">
        <v>221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8"/>
      <c r="DG57" s="13">
        <f>SUM(DH57:DJ57)</f>
        <v>0</v>
      </c>
      <c r="DH57" s="13"/>
      <c r="DI57" s="13"/>
      <c r="DJ57" s="13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</row>
    <row r="58" spans="1:153" ht="15" customHeight="1">
      <c r="A58" s="242" t="s">
        <v>320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3"/>
      <c r="BX58" s="193" t="s">
        <v>59</v>
      </c>
      <c r="BY58" s="193"/>
      <c r="BZ58" s="193"/>
      <c r="CA58" s="193"/>
      <c r="CB58" s="193"/>
      <c r="CC58" s="193"/>
      <c r="CD58" s="193"/>
      <c r="CE58" s="193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 t="s">
        <v>35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8"/>
      <c r="DG58" s="13">
        <f>SUM(DH58:DJ58)</f>
        <v>0</v>
      </c>
      <c r="DH58" s="13"/>
      <c r="DI58" s="13"/>
      <c r="DJ58" s="13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</row>
    <row r="59" spans="1:153" ht="33.75" customHeight="1">
      <c r="A59" s="199" t="s">
        <v>60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200"/>
      <c r="BX59" s="90" t="s">
        <v>61</v>
      </c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 t="s">
        <v>62</v>
      </c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8"/>
      <c r="DG59" s="13">
        <f>SUM(DH59:DJ59)</f>
        <v>0</v>
      </c>
      <c r="DH59" s="8"/>
      <c r="DI59" s="8"/>
      <c r="DJ59" s="8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 t="s">
        <v>35</v>
      </c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</row>
    <row r="60" spans="1:153" ht="10.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20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8"/>
      <c r="DG60" s="13">
        <f>SUM(DH60:DJ60)</f>
        <v>0</v>
      </c>
      <c r="DH60" s="8"/>
      <c r="DI60" s="8"/>
      <c r="DJ60" s="8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</row>
    <row r="61" spans="1:153" ht="15" customHeight="1">
      <c r="A61" s="153" t="s">
        <v>63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229"/>
      <c r="BX61" s="193" t="s">
        <v>64</v>
      </c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 t="s">
        <v>35</v>
      </c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8"/>
      <c r="DG61" s="10">
        <f>DG62+DG72+DG74+DG75+DG76+DG77+DG79+DG86+DG95+DG105+DG135</f>
        <v>6705379.359999999</v>
      </c>
      <c r="DH61" s="10">
        <f>DH62+DH72+DH74+DH75+DH76+DH77+DH79+DH86+DH95+DH105+DH135</f>
        <v>6502439.36</v>
      </c>
      <c r="DI61" s="10">
        <f>DI62+DI72+DI74+DI75+DI76+DI77+DI79+DI86+DI95+DI105+DI135+DI132</f>
        <v>152940</v>
      </c>
      <c r="DJ61" s="10">
        <f>DJ62+DJ72+DJ74+DJ75+DJ76+DJ77+DJ79+DJ86+DJ95+DJ105+DJ135+DJ132</f>
        <v>50000</v>
      </c>
      <c r="DK61" s="194">
        <f>DK62+DK72+DK74+DK75+DK76+DK77+DK79+DK83+DK84+DK85+DK86+DK95+DK103+DK105</f>
        <v>7750000</v>
      </c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>
        <f>DX62+DX72+DX74+DX75+DX76+DX77+DX79+DX83+DX84+DX85+DX86+DX95+DX103+DX105</f>
        <v>7750000</v>
      </c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</row>
    <row r="62" spans="1:153" s="3" customFormat="1" ht="31.5" customHeight="1">
      <c r="A62" s="240" t="s">
        <v>163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1"/>
      <c r="BX62" s="193" t="s">
        <v>65</v>
      </c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 t="s">
        <v>35</v>
      </c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9"/>
      <c r="DG62" s="10">
        <f>DG63+DG66+DG71</f>
        <v>4319993</v>
      </c>
      <c r="DH62" s="10">
        <f>DH63+DH66+DH71</f>
        <v>4307993</v>
      </c>
      <c r="DI62" s="10">
        <f>DI63+DI66+DI71</f>
        <v>0</v>
      </c>
      <c r="DJ62" s="10">
        <f>DJ63+DJ66+DJ71</f>
        <v>12000</v>
      </c>
      <c r="DK62" s="194">
        <f>DK63+DK66+DK71</f>
        <v>5250000</v>
      </c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>
        <f>DX63+DX66+DX71</f>
        <v>5250000</v>
      </c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3" t="s">
        <v>35</v>
      </c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</row>
    <row r="63" spans="1:153" s="3" customFormat="1" ht="27.75" customHeight="1">
      <c r="A63" s="232" t="s">
        <v>379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3"/>
      <c r="BX63" s="193" t="s">
        <v>66</v>
      </c>
      <c r="BY63" s="193"/>
      <c r="BZ63" s="193"/>
      <c r="CA63" s="193"/>
      <c r="CB63" s="193"/>
      <c r="CC63" s="193"/>
      <c r="CD63" s="193"/>
      <c r="CE63" s="193"/>
      <c r="CF63" s="193" t="s">
        <v>67</v>
      </c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9"/>
      <c r="DG63" s="10">
        <f>SUM(DG64:DG65)</f>
        <v>4319993</v>
      </c>
      <c r="DH63" s="10">
        <f>SUM(DH64:DH65)</f>
        <v>4307993</v>
      </c>
      <c r="DI63" s="10">
        <f>SUM(DI64:DI65)</f>
        <v>0</v>
      </c>
      <c r="DJ63" s="10">
        <f>SUM(DJ64:DJ65)</f>
        <v>12000</v>
      </c>
      <c r="DK63" s="194">
        <f>SUM(DK64:DW65)</f>
        <v>5250000</v>
      </c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>
        <f>SUM(DX64:EJ65)</f>
        <v>5250000</v>
      </c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3" t="s">
        <v>35</v>
      </c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</row>
    <row r="64" spans="1:153" ht="18" customHeight="1">
      <c r="A64" s="199" t="s">
        <v>161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200"/>
      <c r="BX64" s="136"/>
      <c r="BY64" s="84"/>
      <c r="BZ64" s="84"/>
      <c r="CA64" s="84"/>
      <c r="CB64" s="84"/>
      <c r="CC64" s="84"/>
      <c r="CD64" s="84"/>
      <c r="CE64" s="85"/>
      <c r="CF64" s="90" t="s">
        <v>368</v>
      </c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 t="s">
        <v>162</v>
      </c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8"/>
      <c r="DG64" s="13">
        <f>DH64+DI64+DJ64</f>
        <v>4304993</v>
      </c>
      <c r="DH64" s="13">
        <v>4292993</v>
      </c>
      <c r="DI64" s="13"/>
      <c r="DJ64" s="13">
        <v>12000</v>
      </c>
      <c r="DK64" s="179">
        <v>5250000</v>
      </c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>
        <v>5250000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90" t="s">
        <v>35</v>
      </c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</row>
    <row r="65" spans="1:153" ht="14.25" customHeight="1">
      <c r="A65" s="199" t="s">
        <v>155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200"/>
      <c r="BX65" s="136"/>
      <c r="BY65" s="84"/>
      <c r="BZ65" s="84"/>
      <c r="CA65" s="84"/>
      <c r="CB65" s="84"/>
      <c r="CC65" s="84"/>
      <c r="CD65" s="84"/>
      <c r="CE65" s="85"/>
      <c r="CF65" s="90" t="s">
        <v>368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 t="s">
        <v>156</v>
      </c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8"/>
      <c r="DG65" s="13">
        <f aca="true" t="shared" si="0" ref="DG65:DG70">DH65+DI65+DJ65</f>
        <v>15000</v>
      </c>
      <c r="DH65" s="13">
        <v>15000</v>
      </c>
      <c r="DI65" s="13"/>
      <c r="DJ65" s="13">
        <v>0</v>
      </c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90" t="s">
        <v>35</v>
      </c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</row>
    <row r="66" spans="1:153" s="3" customFormat="1" ht="32.25" customHeight="1">
      <c r="A66" s="232" t="s">
        <v>155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3"/>
      <c r="BX66" s="210" t="s">
        <v>68</v>
      </c>
      <c r="BY66" s="150"/>
      <c r="BZ66" s="150"/>
      <c r="CA66" s="150"/>
      <c r="CB66" s="150"/>
      <c r="CC66" s="150"/>
      <c r="CD66" s="150"/>
      <c r="CE66" s="151"/>
      <c r="CF66" s="193" t="s">
        <v>69</v>
      </c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194">
        <f>SUM(DK67:DW70)</f>
        <v>0</v>
      </c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>
        <f>SUM(DX67:EJ70)</f>
        <v>0</v>
      </c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3" t="s">
        <v>35</v>
      </c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</row>
    <row r="67" spans="1:153" ht="15.75" customHeight="1">
      <c r="A67" s="199" t="s">
        <v>205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200"/>
      <c r="BX67" s="136"/>
      <c r="BY67" s="84"/>
      <c r="BZ67" s="84"/>
      <c r="CA67" s="84"/>
      <c r="CB67" s="84"/>
      <c r="CC67" s="84"/>
      <c r="CD67" s="84"/>
      <c r="CE67" s="85"/>
      <c r="CF67" s="90" t="s">
        <v>232</v>
      </c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 t="s">
        <v>204</v>
      </c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8"/>
      <c r="DG67" s="13">
        <f t="shared" si="0"/>
        <v>0</v>
      </c>
      <c r="DH67" s="13"/>
      <c r="DI67" s="13"/>
      <c r="DJ67" s="13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90" t="s">
        <v>35</v>
      </c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</row>
    <row r="68" spans="1:153" ht="15.75" customHeight="1">
      <c r="A68" s="199" t="s">
        <v>158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200"/>
      <c r="BX68" s="136"/>
      <c r="BY68" s="84"/>
      <c r="BZ68" s="84"/>
      <c r="CA68" s="84"/>
      <c r="CB68" s="84"/>
      <c r="CC68" s="84"/>
      <c r="CD68" s="84"/>
      <c r="CE68" s="85"/>
      <c r="CF68" s="90" t="s">
        <v>232</v>
      </c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 t="s">
        <v>157</v>
      </c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8"/>
      <c r="DG68" s="13">
        <f t="shared" si="0"/>
        <v>0</v>
      </c>
      <c r="DH68" s="13"/>
      <c r="DI68" s="13"/>
      <c r="DJ68" s="13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90" t="s">
        <v>35</v>
      </c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</row>
    <row r="69" spans="1:153" ht="15" customHeight="1">
      <c r="A69" s="199" t="s">
        <v>155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200"/>
      <c r="BX69" s="136"/>
      <c r="BY69" s="84"/>
      <c r="BZ69" s="84"/>
      <c r="CA69" s="84"/>
      <c r="CB69" s="84"/>
      <c r="CC69" s="84"/>
      <c r="CD69" s="84"/>
      <c r="CE69" s="85"/>
      <c r="CF69" s="90" t="s">
        <v>232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 t="s">
        <v>156</v>
      </c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8"/>
      <c r="DG69" s="13">
        <f t="shared" si="0"/>
        <v>0</v>
      </c>
      <c r="DH69" s="13"/>
      <c r="DI69" s="13"/>
      <c r="DJ69" s="13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90" t="s">
        <v>35</v>
      </c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</row>
    <row r="70" spans="1:153" ht="10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200"/>
      <c r="BX70" s="136"/>
      <c r="BY70" s="84"/>
      <c r="BZ70" s="84"/>
      <c r="CA70" s="84"/>
      <c r="CB70" s="84"/>
      <c r="CC70" s="84"/>
      <c r="CD70" s="84"/>
      <c r="CE70" s="85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8"/>
      <c r="DG70" s="13">
        <f t="shared" si="0"/>
        <v>0</v>
      </c>
      <c r="DH70" s="13"/>
      <c r="DI70" s="13"/>
      <c r="DJ70" s="13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</row>
    <row r="71" spans="1:153" s="3" customFormat="1" ht="32.25" customHeight="1">
      <c r="A71" s="236" t="s">
        <v>165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7"/>
      <c r="BX71" s="193" t="s">
        <v>70</v>
      </c>
      <c r="BY71" s="193"/>
      <c r="BZ71" s="193"/>
      <c r="CA71" s="193"/>
      <c r="CB71" s="193"/>
      <c r="CC71" s="193"/>
      <c r="CD71" s="193"/>
      <c r="CE71" s="193"/>
      <c r="CF71" s="193" t="s">
        <v>71</v>
      </c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9"/>
      <c r="DG71" s="10"/>
      <c r="DH71" s="10"/>
      <c r="DI71" s="10"/>
      <c r="DJ71" s="10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3" t="s">
        <v>35</v>
      </c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</row>
    <row r="72" spans="1:153" s="3" customFormat="1" ht="30" customHeight="1">
      <c r="A72" s="236" t="s">
        <v>166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7"/>
      <c r="BX72" s="193" t="s">
        <v>72</v>
      </c>
      <c r="BY72" s="193"/>
      <c r="BZ72" s="193"/>
      <c r="CA72" s="193"/>
      <c r="CB72" s="193"/>
      <c r="CC72" s="193"/>
      <c r="CD72" s="193"/>
      <c r="CE72" s="193"/>
      <c r="CF72" s="193" t="s">
        <v>73</v>
      </c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9"/>
      <c r="DG72" s="10">
        <f>SUM(DG73:DG73)</f>
        <v>1304532</v>
      </c>
      <c r="DH72" s="10">
        <f>SUM(DH73:DH73)</f>
        <v>1300908</v>
      </c>
      <c r="DI72" s="10">
        <f>SUM(DI73:DI73)</f>
        <v>0</v>
      </c>
      <c r="DJ72" s="10">
        <f>SUM(DJ73:DJ73)</f>
        <v>3624</v>
      </c>
      <c r="DK72" s="194">
        <f>SUM(DK73:DW73)</f>
        <v>1551500</v>
      </c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>
        <f>SUM(DX73:EJ73)</f>
        <v>1551500</v>
      </c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3" t="s">
        <v>35</v>
      </c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</row>
    <row r="73" spans="1:153" ht="15" customHeight="1">
      <c r="A73" s="199" t="s">
        <v>160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200"/>
      <c r="BX73" s="90"/>
      <c r="BY73" s="90"/>
      <c r="BZ73" s="90"/>
      <c r="CA73" s="90"/>
      <c r="CB73" s="90"/>
      <c r="CC73" s="90"/>
      <c r="CD73" s="90"/>
      <c r="CE73" s="90"/>
      <c r="CF73" s="90" t="s">
        <v>369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 t="s">
        <v>159</v>
      </c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8"/>
      <c r="DG73" s="13">
        <f>DH73+DI73+DJ73</f>
        <v>1304532</v>
      </c>
      <c r="DH73" s="13">
        <v>1300908</v>
      </c>
      <c r="DI73" s="13"/>
      <c r="DJ73" s="13">
        <v>3624</v>
      </c>
      <c r="DK73" s="179">
        <v>1551500</v>
      </c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>
        <v>1551500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90" t="s">
        <v>35</v>
      </c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</row>
    <row r="74" spans="1:153" s="3" customFormat="1" ht="27" customHeight="1">
      <c r="A74" s="236" t="s">
        <v>167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7"/>
      <c r="BX74" s="193" t="s">
        <v>74</v>
      </c>
      <c r="BY74" s="193"/>
      <c r="BZ74" s="193"/>
      <c r="CA74" s="193"/>
      <c r="CB74" s="193"/>
      <c r="CC74" s="193"/>
      <c r="CD74" s="193"/>
      <c r="CE74" s="193"/>
      <c r="CF74" s="193" t="s">
        <v>75</v>
      </c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9"/>
      <c r="DG74" s="10"/>
      <c r="DH74" s="10"/>
      <c r="DI74" s="10"/>
      <c r="DJ74" s="10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3" t="s">
        <v>35</v>
      </c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</row>
    <row r="75" spans="1:153" s="3" customFormat="1" ht="29.25" customHeight="1">
      <c r="A75" s="236" t="s">
        <v>168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7"/>
      <c r="BX75" s="193" t="s">
        <v>76</v>
      </c>
      <c r="BY75" s="193"/>
      <c r="BZ75" s="193"/>
      <c r="CA75" s="193"/>
      <c r="CB75" s="193"/>
      <c r="CC75" s="193"/>
      <c r="CD75" s="193"/>
      <c r="CE75" s="193"/>
      <c r="CF75" s="193" t="s">
        <v>133</v>
      </c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9"/>
      <c r="DG75" s="10"/>
      <c r="DH75" s="10"/>
      <c r="DI75" s="10"/>
      <c r="DJ75" s="10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3" t="s">
        <v>35</v>
      </c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</row>
    <row r="76" spans="1:153" s="22" customFormat="1" ht="36" customHeight="1">
      <c r="A76" s="238" t="s">
        <v>169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9"/>
      <c r="BX76" s="208" t="s">
        <v>78</v>
      </c>
      <c r="BY76" s="208"/>
      <c r="BZ76" s="208"/>
      <c r="CA76" s="208"/>
      <c r="CB76" s="208"/>
      <c r="CC76" s="208"/>
      <c r="CD76" s="208"/>
      <c r="CE76" s="208"/>
      <c r="CF76" s="208" t="s">
        <v>77</v>
      </c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"/>
      <c r="DG76" s="21"/>
      <c r="DH76" s="21"/>
      <c r="DI76" s="21"/>
      <c r="DJ76" s="21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8" t="s">
        <v>35</v>
      </c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</row>
    <row r="77" spans="1:153" s="3" customFormat="1" ht="30" customHeight="1">
      <c r="A77" s="236" t="s">
        <v>170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7"/>
      <c r="BX77" s="193" t="s">
        <v>134</v>
      </c>
      <c r="BY77" s="193"/>
      <c r="BZ77" s="193"/>
      <c r="CA77" s="193"/>
      <c r="CB77" s="193"/>
      <c r="CC77" s="193"/>
      <c r="CD77" s="193"/>
      <c r="CE77" s="193"/>
      <c r="CF77" s="193" t="s">
        <v>79</v>
      </c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9"/>
      <c r="DG77" s="10"/>
      <c r="DH77" s="10"/>
      <c r="DI77" s="10"/>
      <c r="DJ77" s="10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3" t="s">
        <v>35</v>
      </c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</row>
    <row r="78" spans="1:153" ht="28.5" customHeight="1">
      <c r="A78" s="230" t="s">
        <v>80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1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8"/>
      <c r="DG78" s="13"/>
      <c r="DH78" s="13"/>
      <c r="DI78" s="13"/>
      <c r="DJ78" s="13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90" t="s">
        <v>35</v>
      </c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</row>
    <row r="79" spans="1:153" s="3" customFormat="1" ht="18" customHeight="1">
      <c r="A79" s="236" t="s">
        <v>164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7"/>
      <c r="BX79" s="193" t="s">
        <v>81</v>
      </c>
      <c r="BY79" s="193"/>
      <c r="BZ79" s="193"/>
      <c r="CA79" s="193"/>
      <c r="CB79" s="193"/>
      <c r="CC79" s="193"/>
      <c r="CD79" s="193"/>
      <c r="CE79" s="193"/>
      <c r="CF79" s="193" t="s">
        <v>82</v>
      </c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194">
        <f>DK80+DK83+DK84+DK85</f>
        <v>0</v>
      </c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>
        <f>DX80</f>
        <v>0</v>
      </c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3" t="s">
        <v>35</v>
      </c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</row>
    <row r="80" spans="1:153" s="3" customFormat="1" ht="33" customHeight="1">
      <c r="A80" s="236" t="s">
        <v>171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7"/>
      <c r="BX80" s="193" t="s">
        <v>83</v>
      </c>
      <c r="BY80" s="193"/>
      <c r="BZ80" s="193"/>
      <c r="CA80" s="193"/>
      <c r="CB80" s="193"/>
      <c r="CC80" s="193"/>
      <c r="CD80" s="193"/>
      <c r="CE80" s="193"/>
      <c r="CF80" s="193" t="s">
        <v>84</v>
      </c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194">
        <f>DK81+DK82</f>
        <v>0</v>
      </c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>
        <f>DX81+DX82</f>
        <v>0</v>
      </c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3" t="s">
        <v>35</v>
      </c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</row>
    <row r="81" spans="1:153" ht="33.75" customHeight="1">
      <c r="A81" s="230" t="s">
        <v>85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1"/>
      <c r="BX81" s="90"/>
      <c r="BY81" s="90"/>
      <c r="BZ81" s="90"/>
      <c r="CA81" s="90"/>
      <c r="CB81" s="90"/>
      <c r="CC81" s="90"/>
      <c r="CD81" s="90"/>
      <c r="CE81" s="90"/>
      <c r="CF81" s="90" t="s">
        <v>233</v>
      </c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 t="s">
        <v>229</v>
      </c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8"/>
      <c r="DG81" s="13">
        <f>DH81+DI81+DJ81</f>
        <v>0</v>
      </c>
      <c r="DH81" s="13"/>
      <c r="DI81" s="13"/>
      <c r="DJ81" s="13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90" t="s">
        <v>35</v>
      </c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</row>
    <row r="82" spans="1:153" ht="10.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1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8"/>
      <c r="DG82" s="13">
        <f>DH82+DI82+DJ82</f>
        <v>0</v>
      </c>
      <c r="DH82" s="13"/>
      <c r="DI82" s="13"/>
      <c r="DJ82" s="13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</row>
    <row r="83" spans="1:153" s="3" customFormat="1" ht="27" customHeight="1">
      <c r="A83" s="236" t="s">
        <v>172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7"/>
      <c r="BX83" s="193" t="s">
        <v>86</v>
      </c>
      <c r="BY83" s="193"/>
      <c r="BZ83" s="193"/>
      <c r="CA83" s="193"/>
      <c r="CB83" s="193"/>
      <c r="CC83" s="193"/>
      <c r="CD83" s="193"/>
      <c r="CE83" s="193"/>
      <c r="CF83" s="193" t="s">
        <v>87</v>
      </c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9"/>
      <c r="DG83" s="10"/>
      <c r="DH83" s="10"/>
      <c r="DI83" s="10"/>
      <c r="DJ83" s="10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3" t="s">
        <v>35</v>
      </c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</row>
    <row r="84" spans="1:153" s="3" customFormat="1" ht="42.75" customHeight="1">
      <c r="A84" s="236" t="s">
        <v>173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7"/>
      <c r="BX84" s="193" t="s">
        <v>88</v>
      </c>
      <c r="BY84" s="193"/>
      <c r="BZ84" s="193"/>
      <c r="CA84" s="193"/>
      <c r="CB84" s="193"/>
      <c r="CC84" s="193"/>
      <c r="CD84" s="193"/>
      <c r="CE84" s="193"/>
      <c r="CF84" s="193" t="s">
        <v>89</v>
      </c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9"/>
      <c r="DG84" s="10"/>
      <c r="DH84" s="10"/>
      <c r="DI84" s="10"/>
      <c r="DJ84" s="10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3" t="s">
        <v>35</v>
      </c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</row>
    <row r="85" spans="1:153" s="3" customFormat="1" ht="13.5" customHeight="1">
      <c r="A85" s="236" t="s">
        <v>174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7"/>
      <c r="BX85" s="193" t="s">
        <v>90</v>
      </c>
      <c r="BY85" s="193"/>
      <c r="BZ85" s="193"/>
      <c r="CA85" s="193"/>
      <c r="CB85" s="193"/>
      <c r="CC85" s="193"/>
      <c r="CD85" s="193"/>
      <c r="CE85" s="193"/>
      <c r="CF85" s="193" t="s">
        <v>91</v>
      </c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9"/>
      <c r="DG85" s="10"/>
      <c r="DH85" s="10"/>
      <c r="DI85" s="10"/>
      <c r="DJ85" s="10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3" t="s">
        <v>35</v>
      </c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</row>
    <row r="86" spans="1:153" s="3" customFormat="1" ht="17.25" customHeight="1">
      <c r="A86" s="236" t="s">
        <v>175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7"/>
      <c r="BX86" s="193" t="s">
        <v>92</v>
      </c>
      <c r="BY86" s="193"/>
      <c r="BZ86" s="193"/>
      <c r="CA86" s="193"/>
      <c r="CB86" s="193"/>
      <c r="CC86" s="193"/>
      <c r="CD86" s="193"/>
      <c r="CE86" s="193"/>
      <c r="CF86" s="193" t="s">
        <v>93</v>
      </c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9"/>
      <c r="DG86" s="10">
        <f>SUM(DG87:DG94)</f>
        <v>22500</v>
      </c>
      <c r="DH86" s="10">
        <f>SUM(DH87:DH94)</f>
        <v>22500</v>
      </c>
      <c r="DI86" s="10">
        <f>SUM(DI87:DI94)</f>
        <v>0</v>
      </c>
      <c r="DJ86" s="10">
        <f>SUM(DJ87:DJ94)</f>
        <v>0</v>
      </c>
      <c r="DK86" s="194">
        <f>DK87+DK88+DK90+DK91+DK92+DK93+DK94</f>
        <v>22500</v>
      </c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>
        <f>DX87+DX88+DX90+DX91+DX92+DX93+DX94</f>
        <v>22500</v>
      </c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3" t="s">
        <v>35</v>
      </c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</row>
    <row r="87" spans="1:153" ht="28.5" customHeight="1">
      <c r="A87" s="199" t="s">
        <v>94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200"/>
      <c r="BX87" s="90"/>
      <c r="BY87" s="90"/>
      <c r="BZ87" s="90"/>
      <c r="CA87" s="90"/>
      <c r="CB87" s="90"/>
      <c r="CC87" s="90"/>
      <c r="CD87" s="90"/>
      <c r="CE87" s="90"/>
      <c r="CF87" s="90" t="s">
        <v>370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 t="s">
        <v>176</v>
      </c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8"/>
      <c r="DG87" s="13">
        <f aca="true" t="shared" si="1" ref="DG87:DG93">DH87+DI87+DJ87</f>
        <v>22500</v>
      </c>
      <c r="DH87" s="13">
        <v>22500</v>
      </c>
      <c r="DI87" s="13"/>
      <c r="DJ87" s="13"/>
      <c r="DK87" s="179">
        <v>22500</v>
      </c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>
        <v>22500</v>
      </c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90" t="s">
        <v>35</v>
      </c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</row>
    <row r="88" spans="1:153" ht="14.25" customHeight="1">
      <c r="A88" s="199" t="s">
        <v>211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200"/>
      <c r="BX88" s="90"/>
      <c r="BY88" s="90"/>
      <c r="BZ88" s="90"/>
      <c r="CA88" s="90"/>
      <c r="CB88" s="90"/>
      <c r="CC88" s="90"/>
      <c r="CD88" s="90"/>
      <c r="CE88" s="90"/>
      <c r="CF88" s="90" t="s">
        <v>234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 t="s">
        <v>176</v>
      </c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8"/>
      <c r="DG88" s="13">
        <f t="shared" si="1"/>
        <v>0</v>
      </c>
      <c r="DH88" s="13"/>
      <c r="DI88" s="13"/>
      <c r="DJ88" s="13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90" t="s">
        <v>35</v>
      </c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</row>
    <row r="89" spans="1:153" ht="12" customHeight="1">
      <c r="A89" s="199" t="s">
        <v>227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200"/>
      <c r="BX89" s="90"/>
      <c r="BY89" s="90"/>
      <c r="BZ89" s="90"/>
      <c r="CA89" s="90"/>
      <c r="CB89" s="90"/>
      <c r="CC89" s="90"/>
      <c r="CD89" s="90"/>
      <c r="CE89" s="90"/>
      <c r="CF89" s="90" t="s">
        <v>235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 t="s">
        <v>228</v>
      </c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8"/>
      <c r="DG89" s="13">
        <f>DH89+DI89+DJ89</f>
        <v>0</v>
      </c>
      <c r="DH89" s="13"/>
      <c r="DI89" s="13"/>
      <c r="DJ89" s="13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90" t="s">
        <v>35</v>
      </c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</row>
    <row r="90" spans="1:153" ht="18" customHeight="1">
      <c r="A90" s="199" t="s">
        <v>211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200"/>
      <c r="BX90" s="90"/>
      <c r="BY90" s="90"/>
      <c r="BZ90" s="90"/>
      <c r="CA90" s="90"/>
      <c r="CB90" s="90"/>
      <c r="CC90" s="90"/>
      <c r="CD90" s="90"/>
      <c r="CE90" s="90"/>
      <c r="CF90" s="90" t="s">
        <v>235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 t="s">
        <v>176</v>
      </c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8"/>
      <c r="DG90" s="13">
        <f t="shared" si="1"/>
        <v>0</v>
      </c>
      <c r="DH90" s="13"/>
      <c r="DI90" s="13"/>
      <c r="DJ90" s="13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90" t="s">
        <v>35</v>
      </c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</row>
    <row r="91" spans="1:153" ht="30" customHeight="1">
      <c r="A91" s="199" t="s">
        <v>212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/>
      <c r="BX91" s="90"/>
      <c r="BY91" s="90"/>
      <c r="BZ91" s="90"/>
      <c r="CA91" s="90"/>
      <c r="CB91" s="90"/>
      <c r="CC91" s="90"/>
      <c r="CD91" s="90"/>
      <c r="CE91" s="90"/>
      <c r="CF91" s="90" t="s">
        <v>235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 t="s">
        <v>177</v>
      </c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8"/>
      <c r="DG91" s="13">
        <f t="shared" si="1"/>
        <v>0</v>
      </c>
      <c r="DH91" s="13"/>
      <c r="DI91" s="13"/>
      <c r="DJ91" s="13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90" t="s">
        <v>35</v>
      </c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</row>
    <row r="92" spans="1:153" ht="26.25" customHeight="1">
      <c r="A92" s="199" t="s">
        <v>213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200"/>
      <c r="BX92" s="90"/>
      <c r="BY92" s="90"/>
      <c r="BZ92" s="90"/>
      <c r="CA92" s="90"/>
      <c r="CB92" s="90"/>
      <c r="CC92" s="90"/>
      <c r="CD92" s="90"/>
      <c r="CE92" s="90"/>
      <c r="CF92" s="90" t="s">
        <v>235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 t="s">
        <v>209</v>
      </c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8"/>
      <c r="DG92" s="13">
        <f t="shared" si="1"/>
        <v>0</v>
      </c>
      <c r="DH92" s="13"/>
      <c r="DI92" s="13"/>
      <c r="DJ92" s="13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90" t="s">
        <v>35</v>
      </c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</row>
    <row r="93" spans="1:153" ht="18" customHeight="1">
      <c r="A93" s="199" t="s">
        <v>214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200"/>
      <c r="BX93" s="90"/>
      <c r="BY93" s="90"/>
      <c r="BZ93" s="90"/>
      <c r="CA93" s="90"/>
      <c r="CB93" s="90"/>
      <c r="CC93" s="90"/>
      <c r="CD93" s="90"/>
      <c r="CE93" s="90"/>
      <c r="CF93" s="90" t="s">
        <v>235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 t="s">
        <v>210</v>
      </c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8"/>
      <c r="DG93" s="13">
        <f t="shared" si="1"/>
        <v>0</v>
      </c>
      <c r="DH93" s="13"/>
      <c r="DI93" s="13"/>
      <c r="DJ93" s="13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90" t="s">
        <v>35</v>
      </c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</row>
    <row r="94" spans="1:153" ht="18" customHeight="1">
      <c r="A94" s="199" t="s">
        <v>224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200"/>
      <c r="BX94" s="90"/>
      <c r="BY94" s="90"/>
      <c r="BZ94" s="90"/>
      <c r="CA94" s="90"/>
      <c r="CB94" s="90"/>
      <c r="CC94" s="90"/>
      <c r="CD94" s="90"/>
      <c r="CE94" s="90"/>
      <c r="CF94" s="90" t="s">
        <v>235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 t="s">
        <v>225</v>
      </c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8"/>
      <c r="DG94" s="13">
        <f>DH94+DI94+DJ94</f>
        <v>0</v>
      </c>
      <c r="DH94" s="13"/>
      <c r="DI94" s="13"/>
      <c r="DJ94" s="13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90" t="s">
        <v>35</v>
      </c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</row>
    <row r="95" spans="1:153" s="3" customFormat="1" ht="30" customHeight="1">
      <c r="A95" s="236" t="s">
        <v>178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7"/>
      <c r="BX95" s="193" t="s">
        <v>95</v>
      </c>
      <c r="BY95" s="193"/>
      <c r="BZ95" s="193"/>
      <c r="CA95" s="193"/>
      <c r="CB95" s="193"/>
      <c r="CC95" s="193"/>
      <c r="CD95" s="193"/>
      <c r="CE95" s="193"/>
      <c r="CF95" s="193" t="s">
        <v>35</v>
      </c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194">
        <f>DK96+DK97+DK98+DK99+DK100+DK101</f>
        <v>0</v>
      </c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>
        <f>DX96+DX97+DX98+DX99+DX100+DX101</f>
        <v>0</v>
      </c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3" t="s">
        <v>35</v>
      </c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</row>
    <row r="96" spans="1:153" s="3" customFormat="1" ht="27.75" customHeight="1">
      <c r="A96" s="232" t="s">
        <v>380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3"/>
      <c r="BX96" s="193" t="s">
        <v>96</v>
      </c>
      <c r="BY96" s="193"/>
      <c r="BZ96" s="193"/>
      <c r="CA96" s="193"/>
      <c r="CB96" s="193"/>
      <c r="CC96" s="193"/>
      <c r="CD96" s="193"/>
      <c r="CE96" s="193"/>
      <c r="CF96" s="193" t="s">
        <v>135</v>
      </c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9"/>
      <c r="DG96" s="10"/>
      <c r="DH96" s="10"/>
      <c r="DI96" s="10"/>
      <c r="DJ96" s="10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</row>
    <row r="97" spans="1:153" s="3" customFormat="1" ht="15" customHeight="1">
      <c r="A97" s="232" t="s">
        <v>136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3"/>
      <c r="BX97" s="193" t="s">
        <v>99</v>
      </c>
      <c r="BY97" s="193"/>
      <c r="BZ97" s="193"/>
      <c r="CA97" s="193"/>
      <c r="CB97" s="193"/>
      <c r="CC97" s="193"/>
      <c r="CD97" s="193"/>
      <c r="CE97" s="193"/>
      <c r="CF97" s="193" t="s">
        <v>137</v>
      </c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9"/>
      <c r="DG97" s="10"/>
      <c r="DH97" s="10"/>
      <c r="DI97" s="10"/>
      <c r="DJ97" s="10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</row>
    <row r="98" spans="1:153" s="3" customFormat="1" ht="27" customHeight="1">
      <c r="A98" s="232" t="s">
        <v>143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3"/>
      <c r="BX98" s="193" t="s">
        <v>102</v>
      </c>
      <c r="BY98" s="193"/>
      <c r="BZ98" s="193"/>
      <c r="CA98" s="193"/>
      <c r="CB98" s="193"/>
      <c r="CC98" s="193"/>
      <c r="CD98" s="193"/>
      <c r="CE98" s="193"/>
      <c r="CF98" s="193" t="s">
        <v>141</v>
      </c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9"/>
      <c r="DG98" s="10"/>
      <c r="DH98" s="10"/>
      <c r="DI98" s="10"/>
      <c r="DJ98" s="10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</row>
    <row r="99" spans="1:153" s="3" customFormat="1" ht="30" customHeight="1">
      <c r="A99" s="232" t="s">
        <v>142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3"/>
      <c r="BX99" s="193" t="s">
        <v>138</v>
      </c>
      <c r="BY99" s="193"/>
      <c r="BZ99" s="193"/>
      <c r="CA99" s="193"/>
      <c r="CB99" s="193"/>
      <c r="CC99" s="193"/>
      <c r="CD99" s="193"/>
      <c r="CE99" s="193"/>
      <c r="CF99" s="193" t="s">
        <v>97</v>
      </c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9"/>
      <c r="DG99" s="10"/>
      <c r="DH99" s="10"/>
      <c r="DI99" s="10"/>
      <c r="DJ99" s="10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</row>
    <row r="100" spans="1:153" s="3" customFormat="1" ht="15.75" customHeight="1">
      <c r="A100" s="232" t="s">
        <v>98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3"/>
      <c r="BX100" s="193" t="s">
        <v>139</v>
      </c>
      <c r="BY100" s="193"/>
      <c r="BZ100" s="193"/>
      <c r="CA100" s="193"/>
      <c r="CB100" s="193"/>
      <c r="CC100" s="193"/>
      <c r="CD100" s="193"/>
      <c r="CE100" s="193"/>
      <c r="CF100" s="193" t="s">
        <v>100</v>
      </c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9"/>
      <c r="DG100" s="10"/>
      <c r="DH100" s="10"/>
      <c r="DI100" s="10"/>
      <c r="DJ100" s="10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</row>
    <row r="101" spans="1:153" s="3" customFormat="1" ht="29.25" customHeight="1">
      <c r="A101" s="232" t="s">
        <v>101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3"/>
      <c r="BX101" s="193" t="s">
        <v>140</v>
      </c>
      <c r="BY101" s="193"/>
      <c r="BZ101" s="193"/>
      <c r="CA101" s="193"/>
      <c r="CB101" s="193"/>
      <c r="CC101" s="193"/>
      <c r="CD101" s="193"/>
      <c r="CE101" s="193"/>
      <c r="CF101" s="193" t="s">
        <v>103</v>
      </c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9"/>
      <c r="DG101" s="10"/>
      <c r="DH101" s="10"/>
      <c r="DI101" s="10"/>
      <c r="DJ101" s="10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</row>
    <row r="102" spans="1:153" ht="13.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20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8"/>
      <c r="DG102" s="13"/>
      <c r="DH102" s="13"/>
      <c r="DI102" s="13"/>
      <c r="DJ102" s="13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</row>
    <row r="103" spans="1:153" s="3" customFormat="1" ht="24.75" customHeight="1">
      <c r="A103" s="236" t="s">
        <v>215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7"/>
      <c r="BX103" s="193" t="s">
        <v>104</v>
      </c>
      <c r="BY103" s="193"/>
      <c r="BZ103" s="193"/>
      <c r="CA103" s="193"/>
      <c r="CB103" s="193"/>
      <c r="CC103" s="193"/>
      <c r="CD103" s="193"/>
      <c r="CE103" s="193"/>
      <c r="CF103" s="193" t="s">
        <v>35</v>
      </c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9"/>
      <c r="DG103" s="10"/>
      <c r="DH103" s="10"/>
      <c r="DI103" s="10"/>
      <c r="DJ103" s="10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3" t="s">
        <v>35</v>
      </c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</row>
    <row r="104" spans="1:153" ht="51" customHeight="1">
      <c r="A104" s="199" t="s">
        <v>105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200"/>
      <c r="BX104" s="90"/>
      <c r="BY104" s="90"/>
      <c r="BZ104" s="90"/>
      <c r="CA104" s="90"/>
      <c r="CB104" s="90"/>
      <c r="CC104" s="90"/>
      <c r="CD104" s="90"/>
      <c r="CE104" s="90"/>
      <c r="CF104" s="90" t="s">
        <v>106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8"/>
      <c r="DG104" s="13"/>
      <c r="DH104" s="13"/>
      <c r="DI104" s="13"/>
      <c r="DJ104" s="13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90" t="s">
        <v>35</v>
      </c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</row>
    <row r="105" spans="1:153" s="3" customFormat="1" ht="20.25" customHeight="1">
      <c r="A105" s="236" t="s">
        <v>321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7"/>
      <c r="BX105" s="193" t="s">
        <v>107</v>
      </c>
      <c r="BY105" s="193"/>
      <c r="BZ105" s="193"/>
      <c r="CA105" s="193"/>
      <c r="CB105" s="193"/>
      <c r="CC105" s="193"/>
      <c r="CD105" s="193"/>
      <c r="CE105" s="193"/>
      <c r="CF105" s="193" t="s">
        <v>35</v>
      </c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9"/>
      <c r="DG105" s="10">
        <f>DG106+DG107+DG111+DG132</f>
        <v>1058354.3599999999</v>
      </c>
      <c r="DH105" s="10">
        <f>DH106+DH107+DH111+DH132</f>
        <v>871038.36</v>
      </c>
      <c r="DI105" s="10">
        <f>DI106+DI107+DI111+DI132</f>
        <v>152940</v>
      </c>
      <c r="DJ105" s="10">
        <f>DJ106+DJ107+DJ111+DJ132</f>
        <v>34376</v>
      </c>
      <c r="DK105" s="194">
        <f>DK106+DK107+DK111+DK132</f>
        <v>926000</v>
      </c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>
        <f>DX106+DX107+DX111+DX132</f>
        <v>926000</v>
      </c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</row>
    <row r="106" spans="1:153" s="3" customFormat="1" ht="44.25" customHeight="1">
      <c r="A106" s="232" t="s">
        <v>381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3"/>
      <c r="BX106" s="193" t="s">
        <v>108</v>
      </c>
      <c r="BY106" s="193"/>
      <c r="BZ106" s="193"/>
      <c r="CA106" s="193"/>
      <c r="CB106" s="193"/>
      <c r="CC106" s="193"/>
      <c r="CD106" s="193"/>
      <c r="CE106" s="193"/>
      <c r="CF106" s="193" t="s">
        <v>109</v>
      </c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9"/>
      <c r="DG106" s="10"/>
      <c r="DH106" s="10"/>
      <c r="DI106" s="10"/>
      <c r="DJ106" s="10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</row>
    <row r="107" spans="1:153" s="3" customFormat="1" ht="30.75" customHeight="1">
      <c r="A107" s="232" t="s">
        <v>110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3"/>
      <c r="BX107" s="193" t="s">
        <v>111</v>
      </c>
      <c r="BY107" s="193"/>
      <c r="BZ107" s="193"/>
      <c r="CA107" s="193"/>
      <c r="CB107" s="193"/>
      <c r="CC107" s="193"/>
      <c r="CD107" s="193"/>
      <c r="CE107" s="193"/>
      <c r="CF107" s="193" t="s">
        <v>112</v>
      </c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194">
        <f>SUM(DK108:DW110)</f>
        <v>0</v>
      </c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>
        <f>SUM(DX108:EJ110)</f>
        <v>0</v>
      </c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</row>
    <row r="108" spans="1:153" ht="10.5" customHeight="1">
      <c r="A108" s="206" t="s">
        <v>42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7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8"/>
      <c r="DG108" s="13"/>
      <c r="DH108" s="13"/>
      <c r="DI108" s="13"/>
      <c r="DJ108" s="13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</row>
    <row r="109" spans="1:153" ht="18.75" customHeight="1">
      <c r="A109" s="199" t="s">
        <v>181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200"/>
      <c r="BX109" s="90"/>
      <c r="BY109" s="90"/>
      <c r="BZ109" s="90"/>
      <c r="CA109" s="90"/>
      <c r="CB109" s="90"/>
      <c r="CC109" s="90"/>
      <c r="CD109" s="90"/>
      <c r="CE109" s="90"/>
      <c r="CF109" s="90" t="s">
        <v>236</v>
      </c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 t="s">
        <v>185</v>
      </c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8"/>
      <c r="DG109" s="13">
        <f>DH109+DI109+DJ109</f>
        <v>0</v>
      </c>
      <c r="DH109" s="13"/>
      <c r="DI109" s="13"/>
      <c r="DJ109" s="13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</row>
    <row r="110" spans="1:153" ht="11.25" customHeight="1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20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8"/>
      <c r="DG110" s="13">
        <f>DH110+DI110+DJ110</f>
        <v>0</v>
      </c>
      <c r="DH110" s="13"/>
      <c r="DI110" s="13"/>
      <c r="DJ110" s="13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</row>
    <row r="111" spans="1:153" s="3" customFormat="1" ht="18" customHeight="1">
      <c r="A111" s="232" t="s">
        <v>113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3"/>
      <c r="BX111" s="193" t="s">
        <v>114</v>
      </c>
      <c r="BY111" s="193"/>
      <c r="BZ111" s="193"/>
      <c r="CA111" s="193"/>
      <c r="CB111" s="193"/>
      <c r="CC111" s="193"/>
      <c r="CD111" s="193"/>
      <c r="CE111" s="193"/>
      <c r="CF111" s="193" t="s">
        <v>115</v>
      </c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9"/>
      <c r="DG111" s="10">
        <f>SUM(DG112:DG131)</f>
        <v>703394.3599999999</v>
      </c>
      <c r="DH111" s="10">
        <f>SUM(DH112:DH131)</f>
        <v>516078.36</v>
      </c>
      <c r="DI111" s="10">
        <f>SUM(DI112:DI131)</f>
        <v>152940</v>
      </c>
      <c r="DJ111" s="10">
        <f>SUM(DJ112:DJ131)</f>
        <v>34376</v>
      </c>
      <c r="DK111" s="194">
        <f>SUM(DK112:DW131)</f>
        <v>556000</v>
      </c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>
        <f>SUM(DX112:EJ131)</f>
        <v>556000</v>
      </c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</row>
    <row r="112" spans="1:153" ht="11.25" customHeight="1">
      <c r="A112" s="102" t="s">
        <v>116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234"/>
      <c r="BX112" s="90"/>
      <c r="BY112" s="90"/>
      <c r="BZ112" s="90"/>
      <c r="CA112" s="90"/>
      <c r="CB112" s="90"/>
      <c r="CC112" s="90"/>
      <c r="CD112" s="90"/>
      <c r="CE112" s="90"/>
      <c r="CF112" s="90" t="s">
        <v>371</v>
      </c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 t="s">
        <v>182</v>
      </c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197"/>
      <c r="DG112" s="195">
        <f>DH112+DI112+DJ112</f>
        <v>12980</v>
      </c>
      <c r="DH112" s="195">
        <v>12980</v>
      </c>
      <c r="DI112" s="195"/>
      <c r="DJ112" s="179"/>
      <c r="DK112" s="179">
        <v>13000</v>
      </c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>
        <v>13000</v>
      </c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</row>
    <row r="113" spans="1:153" ht="15.75" customHeight="1">
      <c r="A113" s="94" t="s">
        <v>322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235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5"/>
      <c r="DG113" s="196"/>
      <c r="DH113" s="196"/>
      <c r="DI113" s="196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</row>
    <row r="114" spans="1:153" ht="19.5" customHeight="1">
      <c r="A114" s="199" t="s">
        <v>179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200"/>
      <c r="BX114" s="90"/>
      <c r="BY114" s="90"/>
      <c r="BZ114" s="90"/>
      <c r="CA114" s="90"/>
      <c r="CB114" s="90"/>
      <c r="CC114" s="90"/>
      <c r="CD114" s="90"/>
      <c r="CE114" s="90"/>
      <c r="CF114" s="136" t="s">
        <v>371</v>
      </c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5"/>
      <c r="CS114" s="136" t="s">
        <v>183</v>
      </c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5"/>
      <c r="DF114" s="8"/>
      <c r="DG114" s="13">
        <f aca="true" t="shared" si="2" ref="DG114:DG131">DH114+DI114+DJ114</f>
        <v>0</v>
      </c>
      <c r="DH114" s="13"/>
      <c r="DI114" s="13"/>
      <c r="DJ114" s="13"/>
      <c r="DK114" s="203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5"/>
      <c r="DX114" s="203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5"/>
      <c r="EK114" s="136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5"/>
    </row>
    <row r="115" spans="1:153" ht="19.5" customHeight="1">
      <c r="A115" s="199" t="s">
        <v>180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200"/>
      <c r="BX115" s="90"/>
      <c r="BY115" s="90"/>
      <c r="BZ115" s="90"/>
      <c r="CA115" s="90"/>
      <c r="CB115" s="90"/>
      <c r="CC115" s="90"/>
      <c r="CD115" s="90"/>
      <c r="CE115" s="90"/>
      <c r="CF115" s="136" t="s">
        <v>372</v>
      </c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5"/>
      <c r="CS115" s="90" t="s">
        <v>184</v>
      </c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8"/>
      <c r="DG115" s="13">
        <f t="shared" si="2"/>
        <v>25118</v>
      </c>
      <c r="DH115" s="13">
        <v>25118</v>
      </c>
      <c r="DI115" s="13"/>
      <c r="DJ115" s="13"/>
      <c r="DK115" s="179">
        <v>25500</v>
      </c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>
        <v>25500</v>
      </c>
      <c r="DY115" s="179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179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</row>
    <row r="116" spans="1:153" ht="30" customHeight="1">
      <c r="A116" s="199" t="s">
        <v>218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200"/>
      <c r="BX116" s="90"/>
      <c r="BY116" s="90"/>
      <c r="BZ116" s="90"/>
      <c r="CA116" s="90"/>
      <c r="CB116" s="90"/>
      <c r="CC116" s="90"/>
      <c r="CD116" s="90"/>
      <c r="CE116" s="90"/>
      <c r="CF116" s="136" t="s">
        <v>371</v>
      </c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5"/>
      <c r="CS116" s="90" t="s">
        <v>206</v>
      </c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8"/>
      <c r="DG116" s="13">
        <f>DH116+DI116+DJ116</f>
        <v>0</v>
      </c>
      <c r="DH116" s="13"/>
      <c r="DI116" s="13"/>
      <c r="DJ116" s="13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9"/>
      <c r="EF116" s="179"/>
      <c r="EG116" s="179"/>
      <c r="EH116" s="179"/>
      <c r="EI116" s="179"/>
      <c r="EJ116" s="179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</row>
    <row r="117" spans="1:153" ht="19.5" customHeight="1">
      <c r="A117" s="199" t="s">
        <v>181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200"/>
      <c r="BX117" s="90"/>
      <c r="BY117" s="90"/>
      <c r="BZ117" s="90"/>
      <c r="CA117" s="90"/>
      <c r="CB117" s="90"/>
      <c r="CC117" s="90"/>
      <c r="CD117" s="90"/>
      <c r="CE117" s="90"/>
      <c r="CF117" s="136" t="s">
        <v>371</v>
      </c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5"/>
      <c r="CS117" s="90" t="s">
        <v>185</v>
      </c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8"/>
      <c r="DG117" s="13">
        <f t="shared" si="2"/>
        <v>58464</v>
      </c>
      <c r="DH117" s="13">
        <v>58464</v>
      </c>
      <c r="DI117" s="13"/>
      <c r="DJ117" s="13"/>
      <c r="DK117" s="179">
        <v>59000</v>
      </c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>
        <v>59000</v>
      </c>
      <c r="DY117" s="179"/>
      <c r="DZ117" s="179"/>
      <c r="EA117" s="179"/>
      <c r="EB117" s="179"/>
      <c r="EC117" s="179"/>
      <c r="ED117" s="179"/>
      <c r="EE117" s="179"/>
      <c r="EF117" s="179"/>
      <c r="EG117" s="179"/>
      <c r="EH117" s="179"/>
      <c r="EI117" s="179"/>
      <c r="EJ117" s="179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</row>
    <row r="118" spans="1:153" ht="19.5" customHeight="1">
      <c r="A118" s="199" t="s">
        <v>181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200"/>
      <c r="BX118" s="90"/>
      <c r="BY118" s="90"/>
      <c r="BZ118" s="90"/>
      <c r="CA118" s="90"/>
      <c r="CB118" s="90"/>
      <c r="CC118" s="90"/>
      <c r="CD118" s="90"/>
      <c r="CE118" s="90"/>
      <c r="CF118" s="136" t="s">
        <v>371</v>
      </c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5"/>
      <c r="CS118" s="90" t="s">
        <v>157</v>
      </c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8"/>
      <c r="DG118" s="13">
        <f t="shared" si="2"/>
        <v>199400</v>
      </c>
      <c r="DH118" s="13">
        <v>199400</v>
      </c>
      <c r="DI118" s="13"/>
      <c r="DJ118" s="13"/>
      <c r="DK118" s="179">
        <v>200000</v>
      </c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>
        <v>200000</v>
      </c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</row>
    <row r="119" spans="1:153" ht="19.5" customHeight="1">
      <c r="A119" s="199" t="s">
        <v>188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200"/>
      <c r="BX119" s="90"/>
      <c r="BY119" s="90"/>
      <c r="BZ119" s="90"/>
      <c r="CA119" s="90"/>
      <c r="CB119" s="90"/>
      <c r="CC119" s="90"/>
      <c r="CD119" s="90"/>
      <c r="CE119" s="90"/>
      <c r="CF119" s="136" t="s">
        <v>371</v>
      </c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5"/>
      <c r="CS119" s="90" t="s">
        <v>189</v>
      </c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8"/>
      <c r="DG119" s="13">
        <f t="shared" si="2"/>
        <v>0</v>
      </c>
      <c r="DH119" s="13"/>
      <c r="DI119" s="13"/>
      <c r="DJ119" s="13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</row>
    <row r="120" spans="1:153" ht="19.5" customHeight="1">
      <c r="A120" s="199" t="s">
        <v>187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200"/>
      <c r="BX120" s="90"/>
      <c r="BY120" s="90"/>
      <c r="BZ120" s="90"/>
      <c r="CA120" s="90"/>
      <c r="CB120" s="90"/>
      <c r="CC120" s="90"/>
      <c r="CD120" s="90"/>
      <c r="CE120" s="90"/>
      <c r="CF120" s="136" t="s">
        <v>371</v>
      </c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5"/>
      <c r="CS120" s="90" t="s">
        <v>186</v>
      </c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8"/>
      <c r="DG120" s="13">
        <f t="shared" si="2"/>
        <v>0</v>
      </c>
      <c r="DH120" s="13"/>
      <c r="DI120" s="13"/>
      <c r="DJ120" s="13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</row>
    <row r="121" spans="1:153" ht="19.5" customHeight="1">
      <c r="A121" s="199" t="s">
        <v>190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200"/>
      <c r="BX121" s="90"/>
      <c r="BY121" s="90"/>
      <c r="BZ121" s="90"/>
      <c r="CA121" s="90"/>
      <c r="CB121" s="90"/>
      <c r="CC121" s="90"/>
      <c r="CD121" s="90"/>
      <c r="CE121" s="90"/>
      <c r="CF121" s="136" t="s">
        <v>371</v>
      </c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5"/>
      <c r="CS121" s="90" t="s">
        <v>191</v>
      </c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8"/>
      <c r="DG121" s="13">
        <f t="shared" si="2"/>
        <v>158244.65999999997</v>
      </c>
      <c r="DH121" s="13">
        <f>143300+467.36+2077.3+1150</f>
        <v>146994.65999999997</v>
      </c>
      <c r="DI121" s="13"/>
      <c r="DJ121" s="13">
        <v>11250</v>
      </c>
      <c r="DK121" s="179">
        <v>155500</v>
      </c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>
        <v>155500</v>
      </c>
      <c r="DY121" s="179"/>
      <c r="DZ121" s="179"/>
      <c r="EA121" s="179"/>
      <c r="EB121" s="179"/>
      <c r="EC121" s="179"/>
      <c r="ED121" s="179"/>
      <c r="EE121" s="179"/>
      <c r="EF121" s="179"/>
      <c r="EG121" s="179"/>
      <c r="EH121" s="179"/>
      <c r="EI121" s="179"/>
      <c r="EJ121" s="179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</row>
    <row r="122" spans="1:153" ht="19.5" customHeight="1">
      <c r="A122" s="199" t="s">
        <v>190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200"/>
      <c r="BX122" s="90"/>
      <c r="BY122" s="90"/>
      <c r="BZ122" s="90"/>
      <c r="CA122" s="90"/>
      <c r="CB122" s="90"/>
      <c r="CC122" s="90"/>
      <c r="CD122" s="90"/>
      <c r="CE122" s="90"/>
      <c r="CF122" s="136" t="s">
        <v>371</v>
      </c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5"/>
      <c r="CS122" s="90" t="s">
        <v>191</v>
      </c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8" t="s">
        <v>361</v>
      </c>
      <c r="DG122" s="13">
        <f>DH122+DI122+DJ122</f>
        <v>152940</v>
      </c>
      <c r="DH122" s="13"/>
      <c r="DI122" s="13">
        <v>152940</v>
      </c>
      <c r="DJ122" s="13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</row>
    <row r="123" spans="1:153" ht="28.5" customHeight="1">
      <c r="A123" s="199" t="s">
        <v>192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0"/>
      <c r="BX123" s="90"/>
      <c r="BY123" s="90"/>
      <c r="BZ123" s="90"/>
      <c r="CA123" s="90"/>
      <c r="CB123" s="90"/>
      <c r="CC123" s="90"/>
      <c r="CD123" s="90"/>
      <c r="CE123" s="90"/>
      <c r="CF123" s="136" t="s">
        <v>371</v>
      </c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5"/>
      <c r="CS123" s="90" t="s">
        <v>193</v>
      </c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8"/>
      <c r="DG123" s="13">
        <f t="shared" si="2"/>
        <v>2000</v>
      </c>
      <c r="DH123" s="13">
        <v>2000</v>
      </c>
      <c r="DI123" s="13"/>
      <c r="DJ123" s="13"/>
      <c r="DK123" s="179">
        <v>3000</v>
      </c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>
        <v>3000</v>
      </c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</row>
    <row r="124" spans="1:153" ht="19.5" customHeight="1">
      <c r="A124" s="199" t="s">
        <v>208</v>
      </c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0"/>
      <c r="BX124" s="90"/>
      <c r="BY124" s="90"/>
      <c r="BZ124" s="90"/>
      <c r="CA124" s="90"/>
      <c r="CB124" s="90"/>
      <c r="CC124" s="90"/>
      <c r="CD124" s="90"/>
      <c r="CE124" s="90"/>
      <c r="CF124" s="136" t="s">
        <v>371</v>
      </c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5"/>
      <c r="CS124" s="90" t="s">
        <v>207</v>
      </c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8"/>
      <c r="DG124" s="13">
        <f t="shared" si="2"/>
        <v>0</v>
      </c>
      <c r="DH124" s="13"/>
      <c r="DI124" s="13"/>
      <c r="DJ124" s="13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</row>
    <row r="125" spans="1:153" ht="19.5" customHeight="1">
      <c r="A125" s="199" t="s">
        <v>195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0"/>
      <c r="BX125" s="90"/>
      <c r="BY125" s="90"/>
      <c r="BZ125" s="90"/>
      <c r="CA125" s="90"/>
      <c r="CB125" s="90"/>
      <c r="CC125" s="90"/>
      <c r="CD125" s="90"/>
      <c r="CE125" s="90"/>
      <c r="CF125" s="136" t="s">
        <v>371</v>
      </c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5"/>
      <c r="CS125" s="90" t="s">
        <v>194</v>
      </c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8"/>
      <c r="DG125" s="13">
        <f t="shared" si="2"/>
        <v>0</v>
      </c>
      <c r="DH125" s="13"/>
      <c r="DI125" s="13"/>
      <c r="DJ125" s="13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</row>
    <row r="126" spans="1:153" ht="19.5" customHeight="1">
      <c r="A126" s="199" t="s">
        <v>196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0"/>
      <c r="BX126" s="90"/>
      <c r="BY126" s="90"/>
      <c r="BZ126" s="90"/>
      <c r="CA126" s="90"/>
      <c r="CB126" s="90"/>
      <c r="CC126" s="90"/>
      <c r="CD126" s="90"/>
      <c r="CE126" s="90"/>
      <c r="CF126" s="136" t="s">
        <v>371</v>
      </c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5"/>
      <c r="CS126" s="90" t="s">
        <v>197</v>
      </c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8"/>
      <c r="DG126" s="13">
        <f t="shared" si="2"/>
        <v>11149</v>
      </c>
      <c r="DH126" s="13">
        <v>11149</v>
      </c>
      <c r="DI126" s="13"/>
      <c r="DJ126" s="13"/>
      <c r="DK126" s="179">
        <v>12000</v>
      </c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>
        <v>12000</v>
      </c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</row>
    <row r="127" spans="1:153" ht="19.5" customHeight="1">
      <c r="A127" s="199" t="s">
        <v>198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0"/>
      <c r="BX127" s="90"/>
      <c r="BY127" s="90"/>
      <c r="BZ127" s="90"/>
      <c r="CA127" s="90"/>
      <c r="CB127" s="90"/>
      <c r="CC127" s="90"/>
      <c r="CD127" s="90"/>
      <c r="CE127" s="90"/>
      <c r="CF127" s="136" t="s">
        <v>371</v>
      </c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5"/>
      <c r="CS127" s="90" t="s">
        <v>201</v>
      </c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8"/>
      <c r="DG127" s="13">
        <f t="shared" si="2"/>
        <v>0</v>
      </c>
      <c r="DH127" s="13"/>
      <c r="DI127" s="13"/>
      <c r="DJ127" s="13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</row>
    <row r="128" spans="1:153" ht="19.5" customHeight="1">
      <c r="A128" s="199" t="s">
        <v>199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0"/>
      <c r="BX128" s="90"/>
      <c r="BY128" s="90"/>
      <c r="BZ128" s="90"/>
      <c r="CA128" s="90"/>
      <c r="CB128" s="90"/>
      <c r="CC128" s="90"/>
      <c r="CD128" s="90"/>
      <c r="CE128" s="90"/>
      <c r="CF128" s="136" t="s">
        <v>371</v>
      </c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5"/>
      <c r="CS128" s="90" t="s">
        <v>200</v>
      </c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8"/>
      <c r="DG128" s="13">
        <f t="shared" si="2"/>
        <v>58898.7</v>
      </c>
      <c r="DH128" s="13">
        <f>54000-2077.3-1150</f>
        <v>50772.7</v>
      </c>
      <c r="DI128" s="13"/>
      <c r="DJ128" s="13">
        <v>8126</v>
      </c>
      <c r="DK128" s="179">
        <v>63000</v>
      </c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>
        <v>63000</v>
      </c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</row>
    <row r="129" spans="1:153" ht="27.75" customHeight="1">
      <c r="A129" s="199" t="s">
        <v>240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200"/>
      <c r="BX129" s="90"/>
      <c r="BY129" s="90"/>
      <c r="BZ129" s="90"/>
      <c r="CA129" s="90"/>
      <c r="CB129" s="90"/>
      <c r="CC129" s="90"/>
      <c r="CD129" s="90"/>
      <c r="CE129" s="90"/>
      <c r="CF129" s="136" t="s">
        <v>371</v>
      </c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5"/>
      <c r="CS129" s="90" t="s">
        <v>239</v>
      </c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8"/>
      <c r="DG129" s="13">
        <f>DH129+DI129+DJ129</f>
        <v>0</v>
      </c>
      <c r="DH129" s="13"/>
      <c r="DI129" s="13"/>
      <c r="DJ129" s="13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</row>
    <row r="130" spans="1:153" ht="25.5" customHeight="1">
      <c r="A130" s="199" t="s">
        <v>202</v>
      </c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200"/>
      <c r="BX130" s="90"/>
      <c r="BY130" s="90"/>
      <c r="BZ130" s="90"/>
      <c r="CA130" s="90"/>
      <c r="CB130" s="90"/>
      <c r="CC130" s="90"/>
      <c r="CD130" s="90"/>
      <c r="CE130" s="90"/>
      <c r="CF130" s="136" t="s">
        <v>371</v>
      </c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5"/>
      <c r="CS130" s="90" t="s">
        <v>203</v>
      </c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8"/>
      <c r="DG130" s="13">
        <f t="shared" si="2"/>
        <v>24200</v>
      </c>
      <c r="DH130" s="13">
        <v>9200</v>
      </c>
      <c r="DI130" s="13"/>
      <c r="DJ130" s="13">
        <v>15000</v>
      </c>
      <c r="DK130" s="179">
        <v>25000</v>
      </c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>
        <v>25000</v>
      </c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</row>
    <row r="131" spans="1:153" ht="30" customHeight="1">
      <c r="A131" s="199" t="s">
        <v>237</v>
      </c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0"/>
      <c r="BX131" s="90"/>
      <c r="BY131" s="90"/>
      <c r="BZ131" s="90"/>
      <c r="CA131" s="90"/>
      <c r="CB131" s="90"/>
      <c r="CC131" s="90"/>
      <c r="CD131" s="90"/>
      <c r="CE131" s="90"/>
      <c r="CF131" s="136" t="s">
        <v>371</v>
      </c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5"/>
      <c r="CS131" s="90" t="s">
        <v>238</v>
      </c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8"/>
      <c r="DG131" s="13">
        <f t="shared" si="2"/>
        <v>0</v>
      </c>
      <c r="DH131" s="13"/>
      <c r="DI131" s="13"/>
      <c r="DJ131" s="13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</row>
    <row r="132" spans="1:153" s="3" customFormat="1" ht="15" customHeight="1">
      <c r="A132" s="232" t="s">
        <v>243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3"/>
      <c r="BX132" s="193" t="s">
        <v>118</v>
      </c>
      <c r="BY132" s="193"/>
      <c r="BZ132" s="193"/>
      <c r="CA132" s="193"/>
      <c r="CB132" s="193"/>
      <c r="CC132" s="193"/>
      <c r="CD132" s="193"/>
      <c r="CE132" s="193"/>
      <c r="CF132" s="193" t="s">
        <v>244</v>
      </c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9"/>
      <c r="DG132" s="10">
        <f>SUM(DG133)</f>
        <v>354960</v>
      </c>
      <c r="DH132" s="10">
        <f>SUM(DH133)</f>
        <v>354960</v>
      </c>
      <c r="DI132" s="10">
        <f>SUM(DI133)</f>
        <v>0</v>
      </c>
      <c r="DJ132" s="10">
        <f>SUM(DJ133)</f>
        <v>0</v>
      </c>
      <c r="DK132" s="194">
        <f>SUM(DK133)</f>
        <v>370000</v>
      </c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>
        <f>SUM(DX133)</f>
        <v>370000</v>
      </c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</row>
    <row r="133" spans="1:153" ht="11.25" customHeight="1">
      <c r="A133" s="102" t="s">
        <v>116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234"/>
      <c r="BX133" s="90"/>
      <c r="BY133" s="90"/>
      <c r="BZ133" s="90"/>
      <c r="CA133" s="90"/>
      <c r="CB133" s="90"/>
      <c r="CC133" s="90"/>
      <c r="CD133" s="90"/>
      <c r="CE133" s="90"/>
      <c r="CF133" s="90" t="s">
        <v>373</v>
      </c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 t="s">
        <v>184</v>
      </c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197"/>
      <c r="DG133" s="195">
        <f>DH133+DI133+DJ133</f>
        <v>354960</v>
      </c>
      <c r="DH133" s="195">
        <v>354960</v>
      </c>
      <c r="DI133" s="195"/>
      <c r="DJ133" s="179"/>
      <c r="DK133" s="179">
        <v>370000</v>
      </c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>
        <v>370000</v>
      </c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</row>
    <row r="134" spans="1:153" ht="15" customHeight="1">
      <c r="A134" s="94" t="s">
        <v>245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235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5"/>
      <c r="DG134" s="196"/>
      <c r="DH134" s="196"/>
      <c r="DI134" s="196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9"/>
      <c r="EF134" s="179"/>
      <c r="EG134" s="179"/>
      <c r="EH134" s="179"/>
      <c r="EI134" s="179"/>
      <c r="EJ134" s="179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</row>
    <row r="135" spans="1:153" s="3" customFormat="1" ht="33" customHeight="1">
      <c r="A135" s="232" t="s">
        <v>117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2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3"/>
      <c r="BX135" s="193" t="s">
        <v>246</v>
      </c>
      <c r="BY135" s="193"/>
      <c r="BZ135" s="193"/>
      <c r="CA135" s="193"/>
      <c r="CB135" s="193"/>
      <c r="CC135" s="193"/>
      <c r="CD135" s="193"/>
      <c r="CE135" s="193"/>
      <c r="CF135" s="193" t="s">
        <v>119</v>
      </c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9"/>
      <c r="DG135" s="10"/>
      <c r="DH135" s="10"/>
      <c r="DI135" s="10"/>
      <c r="DJ135" s="10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</row>
    <row r="136" spans="1:153" ht="33.75" customHeight="1">
      <c r="A136" s="230" t="s">
        <v>120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1"/>
      <c r="BX136" s="90" t="s">
        <v>247</v>
      </c>
      <c r="BY136" s="90"/>
      <c r="BZ136" s="90"/>
      <c r="CA136" s="90"/>
      <c r="CB136" s="90"/>
      <c r="CC136" s="90"/>
      <c r="CD136" s="90"/>
      <c r="CE136" s="90"/>
      <c r="CF136" s="90" t="s">
        <v>121</v>
      </c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8"/>
      <c r="DG136" s="13"/>
      <c r="DH136" s="13"/>
      <c r="DI136" s="13"/>
      <c r="DJ136" s="13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</row>
    <row r="137" spans="1:153" ht="31.5" customHeight="1">
      <c r="A137" s="230" t="s">
        <v>122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1"/>
      <c r="BX137" s="90" t="s">
        <v>248</v>
      </c>
      <c r="BY137" s="90"/>
      <c r="BZ137" s="90"/>
      <c r="CA137" s="90"/>
      <c r="CB137" s="90"/>
      <c r="CC137" s="90"/>
      <c r="CD137" s="90"/>
      <c r="CE137" s="90"/>
      <c r="CF137" s="90" t="s">
        <v>123</v>
      </c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8"/>
      <c r="DG137" s="13"/>
      <c r="DH137" s="13"/>
      <c r="DI137" s="13"/>
      <c r="DJ137" s="13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</row>
    <row r="138" spans="1:153" ht="17.25" customHeight="1">
      <c r="A138" s="153" t="s">
        <v>323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229"/>
      <c r="BX138" s="193" t="s">
        <v>124</v>
      </c>
      <c r="BY138" s="193"/>
      <c r="BZ138" s="193"/>
      <c r="CA138" s="193"/>
      <c r="CB138" s="193"/>
      <c r="CC138" s="193"/>
      <c r="CD138" s="193"/>
      <c r="CE138" s="193"/>
      <c r="CF138" s="193" t="s">
        <v>125</v>
      </c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9"/>
      <c r="DG138" s="10">
        <f>DH138+DI138+DJ138</f>
        <v>0</v>
      </c>
      <c r="DH138" s="10">
        <f>SUM(DH139:DH141)</f>
        <v>0</v>
      </c>
      <c r="DI138" s="10">
        <f>SUM(DI139:DI141)</f>
        <v>0</v>
      </c>
      <c r="DJ138" s="10">
        <f>SUM(DJ139:DJ141)</f>
        <v>0</v>
      </c>
      <c r="DK138" s="194">
        <f>SUM(DK139:DW141)</f>
        <v>0</v>
      </c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>
        <f>SUM(DX139:EJ141)</f>
        <v>0</v>
      </c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90" t="s">
        <v>35</v>
      </c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</row>
    <row r="139" spans="1:153" ht="30.75" customHeight="1">
      <c r="A139" s="201" t="s">
        <v>324</v>
      </c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2"/>
      <c r="BX139" s="90" t="s">
        <v>126</v>
      </c>
      <c r="BY139" s="90"/>
      <c r="BZ139" s="90"/>
      <c r="CA139" s="90"/>
      <c r="CB139" s="90"/>
      <c r="CC139" s="90"/>
      <c r="CD139" s="90"/>
      <c r="CE139" s="90"/>
      <c r="CF139" s="90" t="s">
        <v>221</v>
      </c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 t="s">
        <v>56</v>
      </c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8"/>
      <c r="DG139" s="13">
        <f>DH139+DI139+DJ139</f>
        <v>0</v>
      </c>
      <c r="DH139" s="13"/>
      <c r="DI139" s="13"/>
      <c r="DJ139" s="13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90" t="s">
        <v>35</v>
      </c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</row>
    <row r="140" spans="1:153" ht="17.25" customHeight="1">
      <c r="A140" s="201" t="s">
        <v>325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2"/>
      <c r="BX140" s="90" t="s">
        <v>127</v>
      </c>
      <c r="BY140" s="90"/>
      <c r="BZ140" s="90"/>
      <c r="CA140" s="90"/>
      <c r="CB140" s="90"/>
      <c r="CC140" s="90"/>
      <c r="CD140" s="90"/>
      <c r="CE140" s="90"/>
      <c r="CF140" s="90" t="s">
        <v>221</v>
      </c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 t="s">
        <v>56</v>
      </c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8"/>
      <c r="DG140" s="13">
        <f>DH140+DI140+DJ140</f>
        <v>0</v>
      </c>
      <c r="DH140" s="13"/>
      <c r="DI140" s="13"/>
      <c r="DJ140" s="13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90" t="s">
        <v>35</v>
      </c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</row>
    <row r="141" spans="1:153" ht="19.5" customHeight="1">
      <c r="A141" s="201" t="s">
        <v>326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2"/>
      <c r="BX141" s="90" t="s">
        <v>128</v>
      </c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8"/>
      <c r="DG141" s="13"/>
      <c r="DH141" s="13"/>
      <c r="DI141" s="13"/>
      <c r="DJ141" s="13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9"/>
      <c r="EF141" s="179"/>
      <c r="EG141" s="179"/>
      <c r="EH141" s="179"/>
      <c r="EI141" s="179"/>
      <c r="EJ141" s="179"/>
      <c r="EK141" s="90" t="s">
        <v>35</v>
      </c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</row>
    <row r="142" spans="1:153" ht="16.5" customHeight="1">
      <c r="A142" s="153" t="s">
        <v>327</v>
      </c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229"/>
      <c r="BX142" s="193" t="s">
        <v>129</v>
      </c>
      <c r="BY142" s="193"/>
      <c r="BZ142" s="193"/>
      <c r="CA142" s="193"/>
      <c r="CB142" s="193"/>
      <c r="CC142" s="193"/>
      <c r="CD142" s="193"/>
      <c r="CE142" s="193"/>
      <c r="CF142" s="193" t="s">
        <v>35</v>
      </c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8"/>
      <c r="DG142" s="10">
        <f>DH142+DI142+DJ142</f>
        <v>0</v>
      </c>
      <c r="DH142" s="10">
        <f>SUM(DH143:DH144)</f>
        <v>0</v>
      </c>
      <c r="DI142" s="10">
        <f>SUM(DI143:DI144)</f>
        <v>0</v>
      </c>
      <c r="DJ142" s="10">
        <f>SUM(DJ143:DJ144)</f>
        <v>0</v>
      </c>
      <c r="DK142" s="194">
        <f>SUM(DK143:DW144)</f>
        <v>0</v>
      </c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>
        <f>SUM(DX143:EJ144)</f>
        <v>0</v>
      </c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90" t="s">
        <v>35</v>
      </c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</row>
    <row r="143" spans="1:153" ht="27" customHeight="1">
      <c r="A143" s="201" t="s">
        <v>130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2"/>
      <c r="BX143" s="90" t="s">
        <v>131</v>
      </c>
      <c r="BY143" s="90"/>
      <c r="BZ143" s="90"/>
      <c r="CA143" s="90"/>
      <c r="CB143" s="90"/>
      <c r="CC143" s="90"/>
      <c r="CD143" s="90"/>
      <c r="CE143" s="90"/>
      <c r="CF143" s="90" t="s">
        <v>132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8"/>
      <c r="DG143" s="13"/>
      <c r="DH143" s="13"/>
      <c r="DI143" s="13"/>
      <c r="DJ143" s="13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90" t="s">
        <v>35</v>
      </c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</row>
    <row r="144" spans="1:153" ht="18" customHeight="1">
      <c r="A144" s="199" t="s">
        <v>222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0"/>
      <c r="BX144" s="90" t="s">
        <v>223</v>
      </c>
      <c r="BY144" s="90"/>
      <c r="BZ144" s="90"/>
      <c r="CA144" s="90"/>
      <c r="CB144" s="90"/>
      <c r="CC144" s="90"/>
      <c r="CD144" s="90"/>
      <c r="CE144" s="90"/>
      <c r="CF144" s="136" t="s">
        <v>97</v>
      </c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5"/>
      <c r="CS144" s="90" t="s">
        <v>97</v>
      </c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8"/>
      <c r="DG144" s="13">
        <f>DH144+DI144+DJ144</f>
        <v>0</v>
      </c>
      <c r="DH144" s="13"/>
      <c r="DI144" s="13"/>
      <c r="DJ144" s="13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</row>
    <row r="145" spans="1:153" ht="13.5" customHeight="1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2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8"/>
      <c r="DG145" s="13">
        <f>DG25+DG27+DG138-DG61-DG142</f>
        <v>9.313225746154785E-10</v>
      </c>
      <c r="DH145" s="13">
        <f>DH25+DH27+DH138-DH61-DH142</f>
        <v>0</v>
      </c>
      <c r="DI145" s="13">
        <f>DI25+DI27+DI138-DI61-DI142</f>
        <v>0</v>
      </c>
      <c r="DJ145" s="13">
        <f>DJ25+DJ27+DJ138-DJ61-DJ142</f>
        <v>0</v>
      </c>
      <c r="DK145" s="179">
        <v>0</v>
      </c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>
        <v>0</v>
      </c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</row>
    <row r="146" ht="50.25" customHeight="1"/>
    <row r="147" ht="168" customHeight="1"/>
    <row r="148" spans="1:166" ht="13.5">
      <c r="A148" s="3"/>
      <c r="B148" s="198" t="s">
        <v>328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/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3"/>
    </row>
    <row r="150" spans="1:166" ht="9.75" customHeight="1">
      <c r="A150" s="171" t="s">
        <v>249</v>
      </c>
      <c r="B150" s="171"/>
      <c r="C150" s="171"/>
      <c r="D150" s="171"/>
      <c r="E150" s="171"/>
      <c r="F150" s="171"/>
      <c r="G150" s="171"/>
      <c r="H150" s="171"/>
      <c r="I150" s="186"/>
      <c r="J150" s="180" t="s">
        <v>0</v>
      </c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1"/>
      <c r="CF150" s="170" t="s">
        <v>250</v>
      </c>
      <c r="CG150" s="171"/>
      <c r="CH150" s="171"/>
      <c r="CI150" s="171"/>
      <c r="CJ150" s="171"/>
      <c r="CK150" s="171"/>
      <c r="CL150" s="171"/>
      <c r="CM150" s="186"/>
      <c r="CN150" s="170" t="s">
        <v>251</v>
      </c>
      <c r="CO150" s="171"/>
      <c r="CP150" s="171"/>
      <c r="CQ150" s="171"/>
      <c r="CR150" s="171"/>
      <c r="CS150" s="171"/>
      <c r="CT150" s="171"/>
      <c r="CU150" s="186"/>
      <c r="CV150" s="170" t="s">
        <v>341</v>
      </c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86"/>
      <c r="DH150" s="170" t="s">
        <v>342</v>
      </c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86"/>
      <c r="DS150" s="191" t="s">
        <v>6</v>
      </c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</row>
    <row r="151" spans="1:166" ht="15" customHeight="1">
      <c r="A151" s="188"/>
      <c r="B151" s="188"/>
      <c r="C151" s="188"/>
      <c r="D151" s="188"/>
      <c r="E151" s="188"/>
      <c r="F151" s="188"/>
      <c r="G151" s="188"/>
      <c r="H151" s="188"/>
      <c r="I151" s="189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3"/>
      <c r="CF151" s="187"/>
      <c r="CG151" s="188"/>
      <c r="CH151" s="188"/>
      <c r="CI151" s="188"/>
      <c r="CJ151" s="188"/>
      <c r="CK151" s="188"/>
      <c r="CL151" s="188"/>
      <c r="CM151" s="189"/>
      <c r="CN151" s="187"/>
      <c r="CO151" s="188"/>
      <c r="CP151" s="188"/>
      <c r="CQ151" s="188"/>
      <c r="CR151" s="188"/>
      <c r="CS151" s="188"/>
      <c r="CT151" s="188"/>
      <c r="CU151" s="189"/>
      <c r="CV151" s="187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9"/>
      <c r="DH151" s="187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9"/>
      <c r="DS151" s="177" t="s">
        <v>252</v>
      </c>
      <c r="DT151" s="178"/>
      <c r="DU151" s="178"/>
      <c r="DV151" s="178"/>
      <c r="DW151" s="178"/>
      <c r="DX151" s="167" t="s">
        <v>226</v>
      </c>
      <c r="DY151" s="167"/>
      <c r="DZ151" s="167"/>
      <c r="EA151" s="168" t="s">
        <v>2</v>
      </c>
      <c r="EB151" s="168"/>
      <c r="EC151" s="169"/>
      <c r="ED151" s="177" t="s">
        <v>252</v>
      </c>
      <c r="EE151" s="178"/>
      <c r="EF151" s="178"/>
      <c r="EG151" s="178"/>
      <c r="EH151" s="178"/>
      <c r="EI151" s="167" t="s">
        <v>338</v>
      </c>
      <c r="EJ151" s="167"/>
      <c r="EK151" s="167"/>
      <c r="EL151" s="168" t="s">
        <v>2</v>
      </c>
      <c r="EM151" s="168"/>
      <c r="EN151" s="169"/>
      <c r="EO151" s="177" t="s">
        <v>252</v>
      </c>
      <c r="EP151" s="178"/>
      <c r="EQ151" s="178"/>
      <c r="ER151" s="178"/>
      <c r="ES151" s="178"/>
      <c r="ET151" s="167" t="s">
        <v>339</v>
      </c>
      <c r="EU151" s="167"/>
      <c r="EV151" s="167"/>
      <c r="EW151" s="168" t="s">
        <v>2</v>
      </c>
      <c r="EX151" s="168"/>
      <c r="EY151" s="169"/>
      <c r="EZ151" s="170" t="s">
        <v>5</v>
      </c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</row>
    <row r="152" spans="1:166" ht="58.5" customHeight="1">
      <c r="A152" s="173"/>
      <c r="B152" s="173"/>
      <c r="C152" s="173"/>
      <c r="D152" s="173"/>
      <c r="E152" s="173"/>
      <c r="F152" s="173"/>
      <c r="G152" s="173"/>
      <c r="H152" s="173"/>
      <c r="I152" s="190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5"/>
      <c r="CF152" s="172"/>
      <c r="CG152" s="173"/>
      <c r="CH152" s="173"/>
      <c r="CI152" s="173"/>
      <c r="CJ152" s="173"/>
      <c r="CK152" s="173"/>
      <c r="CL152" s="173"/>
      <c r="CM152" s="190"/>
      <c r="CN152" s="172"/>
      <c r="CO152" s="173"/>
      <c r="CP152" s="173"/>
      <c r="CQ152" s="173"/>
      <c r="CR152" s="173"/>
      <c r="CS152" s="173"/>
      <c r="CT152" s="173"/>
      <c r="CU152" s="190"/>
      <c r="CV152" s="172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90"/>
      <c r="DH152" s="172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90"/>
      <c r="DS152" s="174" t="s">
        <v>253</v>
      </c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6"/>
      <c r="ED152" s="174" t="s">
        <v>254</v>
      </c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6"/>
      <c r="EO152" s="174" t="s">
        <v>255</v>
      </c>
      <c r="EP152" s="175"/>
      <c r="EQ152" s="175"/>
      <c r="ER152" s="175"/>
      <c r="ES152" s="175"/>
      <c r="ET152" s="175"/>
      <c r="EU152" s="175"/>
      <c r="EV152" s="175"/>
      <c r="EW152" s="175"/>
      <c r="EX152" s="175"/>
      <c r="EY152" s="176"/>
      <c r="EZ152" s="172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</row>
    <row r="153" spans="1:166" ht="14.25" thickBot="1">
      <c r="A153" s="163" t="s">
        <v>7</v>
      </c>
      <c r="B153" s="163"/>
      <c r="C153" s="163"/>
      <c r="D153" s="163"/>
      <c r="E153" s="163"/>
      <c r="F153" s="163"/>
      <c r="G153" s="163"/>
      <c r="H153" s="163"/>
      <c r="I153" s="164"/>
      <c r="J153" s="163" t="s">
        <v>8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4"/>
      <c r="CF153" s="147" t="s">
        <v>9</v>
      </c>
      <c r="CG153" s="148"/>
      <c r="CH153" s="148"/>
      <c r="CI153" s="148"/>
      <c r="CJ153" s="148"/>
      <c r="CK153" s="148"/>
      <c r="CL153" s="148"/>
      <c r="CM153" s="149"/>
      <c r="CN153" s="147" t="s">
        <v>10</v>
      </c>
      <c r="CO153" s="148"/>
      <c r="CP153" s="148"/>
      <c r="CQ153" s="148"/>
      <c r="CR153" s="148"/>
      <c r="CS153" s="148"/>
      <c r="CT153" s="148"/>
      <c r="CU153" s="149"/>
      <c r="CV153" s="147" t="s">
        <v>11</v>
      </c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9"/>
      <c r="DH153" s="165">
        <v>6</v>
      </c>
      <c r="DI153" s="74"/>
      <c r="DJ153" s="74"/>
      <c r="DK153" s="74"/>
      <c r="DL153" s="74"/>
      <c r="DM153" s="74"/>
      <c r="DN153" s="74"/>
      <c r="DO153" s="74"/>
      <c r="DP153" s="74"/>
      <c r="DQ153" s="74"/>
      <c r="DR153" s="166"/>
      <c r="DS153" s="147" t="s">
        <v>13</v>
      </c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9"/>
      <c r="ED153" s="147" t="s">
        <v>14</v>
      </c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9"/>
      <c r="EO153" s="147" t="s">
        <v>151</v>
      </c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9"/>
      <c r="EZ153" s="147" t="s">
        <v>152</v>
      </c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</row>
    <row r="154" spans="1:166" ht="15.75">
      <c r="A154" s="150">
        <v>1</v>
      </c>
      <c r="B154" s="150"/>
      <c r="C154" s="150"/>
      <c r="D154" s="150"/>
      <c r="E154" s="150"/>
      <c r="F154" s="150"/>
      <c r="G154" s="150"/>
      <c r="H154" s="150"/>
      <c r="I154" s="151"/>
      <c r="J154" s="152" t="s">
        <v>382</v>
      </c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4"/>
      <c r="CF154" s="155" t="s">
        <v>256</v>
      </c>
      <c r="CG154" s="156"/>
      <c r="CH154" s="156"/>
      <c r="CI154" s="156"/>
      <c r="CJ154" s="156"/>
      <c r="CK154" s="156"/>
      <c r="CL154" s="156"/>
      <c r="CM154" s="157"/>
      <c r="CN154" s="158" t="s">
        <v>35</v>
      </c>
      <c r="CO154" s="159"/>
      <c r="CP154" s="159"/>
      <c r="CQ154" s="159"/>
      <c r="CR154" s="159"/>
      <c r="CS154" s="159"/>
      <c r="CT154" s="159"/>
      <c r="CU154" s="160"/>
      <c r="CV154" s="161" t="s">
        <v>35</v>
      </c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7"/>
      <c r="DH154" s="162" t="s">
        <v>35</v>
      </c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42">
        <f>DG105</f>
        <v>1058354.3599999999</v>
      </c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4"/>
      <c r="ED154" s="142">
        <f>DK105</f>
        <v>926000</v>
      </c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4"/>
      <c r="EO154" s="142">
        <f>DX105</f>
        <v>926000</v>
      </c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4"/>
      <c r="EZ154" s="145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6"/>
    </row>
    <row r="155" spans="1:166" ht="15" customHeight="1">
      <c r="A155" s="84" t="s">
        <v>257</v>
      </c>
      <c r="B155" s="84"/>
      <c r="C155" s="84"/>
      <c r="D155" s="84"/>
      <c r="E155" s="84"/>
      <c r="F155" s="84"/>
      <c r="G155" s="84"/>
      <c r="H155" s="84"/>
      <c r="I155" s="85"/>
      <c r="J155" s="137" t="s">
        <v>383</v>
      </c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5" t="s">
        <v>258</v>
      </c>
      <c r="CG155" s="84"/>
      <c r="CH155" s="84"/>
      <c r="CI155" s="84"/>
      <c r="CJ155" s="84"/>
      <c r="CK155" s="84"/>
      <c r="CL155" s="84"/>
      <c r="CM155" s="85"/>
      <c r="CN155" s="136" t="s">
        <v>35</v>
      </c>
      <c r="CO155" s="84"/>
      <c r="CP155" s="84"/>
      <c r="CQ155" s="84"/>
      <c r="CR155" s="84"/>
      <c r="CS155" s="84"/>
      <c r="CT155" s="84"/>
      <c r="CU155" s="85"/>
      <c r="CV155" s="136" t="s">
        <v>35</v>
      </c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5"/>
      <c r="DH155" s="91" t="s">
        <v>35</v>
      </c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129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8"/>
      <c r="ED155" s="129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8"/>
      <c r="EO155" s="129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8"/>
      <c r="EZ155" s="129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30"/>
    </row>
    <row r="156" spans="1:166" ht="40.5" customHeight="1">
      <c r="A156" s="84" t="s">
        <v>259</v>
      </c>
      <c r="B156" s="84"/>
      <c r="C156" s="84"/>
      <c r="D156" s="84"/>
      <c r="E156" s="84"/>
      <c r="F156" s="84"/>
      <c r="G156" s="84"/>
      <c r="H156" s="84"/>
      <c r="I156" s="85"/>
      <c r="J156" s="137" t="s">
        <v>329</v>
      </c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5" t="s">
        <v>260</v>
      </c>
      <c r="CG156" s="84"/>
      <c r="CH156" s="84"/>
      <c r="CI156" s="84"/>
      <c r="CJ156" s="84"/>
      <c r="CK156" s="84"/>
      <c r="CL156" s="84"/>
      <c r="CM156" s="85"/>
      <c r="CN156" s="136" t="s">
        <v>35</v>
      </c>
      <c r="CO156" s="84"/>
      <c r="CP156" s="84"/>
      <c r="CQ156" s="84"/>
      <c r="CR156" s="84"/>
      <c r="CS156" s="84"/>
      <c r="CT156" s="84"/>
      <c r="CU156" s="85"/>
      <c r="CV156" s="136" t="s">
        <v>35</v>
      </c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5"/>
      <c r="DH156" s="91" t="s">
        <v>35</v>
      </c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129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8"/>
      <c r="ED156" s="129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8"/>
      <c r="EO156" s="129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8"/>
      <c r="EZ156" s="129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30"/>
    </row>
    <row r="157" spans="1:166" ht="52.5" customHeight="1">
      <c r="A157" s="84" t="s">
        <v>261</v>
      </c>
      <c r="B157" s="84"/>
      <c r="C157" s="84"/>
      <c r="D157" s="84"/>
      <c r="E157" s="84"/>
      <c r="F157" s="84"/>
      <c r="G157" s="84"/>
      <c r="H157" s="84"/>
      <c r="I157" s="85"/>
      <c r="J157" s="137" t="s">
        <v>330</v>
      </c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5" t="s">
        <v>262</v>
      </c>
      <c r="CG157" s="84"/>
      <c r="CH157" s="84"/>
      <c r="CI157" s="84"/>
      <c r="CJ157" s="84"/>
      <c r="CK157" s="84"/>
      <c r="CL157" s="84"/>
      <c r="CM157" s="85"/>
      <c r="CN157" s="136" t="s">
        <v>35</v>
      </c>
      <c r="CO157" s="84"/>
      <c r="CP157" s="84"/>
      <c r="CQ157" s="84"/>
      <c r="CR157" s="84"/>
      <c r="CS157" s="84"/>
      <c r="CT157" s="84"/>
      <c r="CU157" s="85"/>
      <c r="CV157" s="136" t="s">
        <v>35</v>
      </c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5"/>
      <c r="DH157" s="91" t="s">
        <v>35</v>
      </c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129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8"/>
      <c r="ED157" s="129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8"/>
      <c r="EO157" s="129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8"/>
      <c r="EZ157" s="129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30"/>
    </row>
    <row r="158" spans="1:166" ht="15" customHeight="1">
      <c r="A158" s="84" t="s">
        <v>263</v>
      </c>
      <c r="B158" s="84"/>
      <c r="C158" s="84"/>
      <c r="D158" s="84"/>
      <c r="E158" s="84"/>
      <c r="F158" s="84"/>
      <c r="G158" s="84"/>
      <c r="H158" s="84"/>
      <c r="I158" s="85"/>
      <c r="J158" s="114" t="s">
        <v>264</v>
      </c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35" t="s">
        <v>265</v>
      </c>
      <c r="CG158" s="84"/>
      <c r="CH158" s="84"/>
      <c r="CI158" s="84"/>
      <c r="CJ158" s="84"/>
      <c r="CK158" s="84"/>
      <c r="CL158" s="84"/>
      <c r="CM158" s="85"/>
      <c r="CN158" s="136" t="s">
        <v>35</v>
      </c>
      <c r="CO158" s="84"/>
      <c r="CP158" s="84"/>
      <c r="CQ158" s="84"/>
      <c r="CR158" s="84"/>
      <c r="CS158" s="84"/>
      <c r="CT158" s="84"/>
      <c r="CU158" s="85"/>
      <c r="CV158" s="136" t="s">
        <v>35</v>
      </c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5"/>
      <c r="DH158" s="91" t="s">
        <v>35</v>
      </c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129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8"/>
      <c r="ED158" s="129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8"/>
      <c r="EO158" s="129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8"/>
      <c r="EZ158" s="129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30"/>
    </row>
    <row r="159" spans="1:166" ht="14.25" customHeight="1">
      <c r="A159" s="84"/>
      <c r="B159" s="84"/>
      <c r="C159" s="84"/>
      <c r="D159" s="84"/>
      <c r="E159" s="84"/>
      <c r="F159" s="84"/>
      <c r="G159" s="84"/>
      <c r="H159" s="84"/>
      <c r="I159" s="85"/>
      <c r="J159" s="139" t="s">
        <v>374</v>
      </c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1"/>
      <c r="CF159" s="135"/>
      <c r="CG159" s="84"/>
      <c r="CH159" s="84"/>
      <c r="CI159" s="84"/>
      <c r="CJ159" s="84"/>
      <c r="CK159" s="84"/>
      <c r="CL159" s="84"/>
      <c r="CM159" s="85"/>
      <c r="CN159" s="136"/>
      <c r="CO159" s="84"/>
      <c r="CP159" s="84"/>
      <c r="CQ159" s="84"/>
      <c r="CR159" s="84"/>
      <c r="CS159" s="84"/>
      <c r="CT159" s="84"/>
      <c r="CU159" s="85"/>
      <c r="CV159" s="136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5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129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8"/>
      <c r="ED159" s="129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8"/>
      <c r="EO159" s="129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8"/>
      <c r="EZ159" s="129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30"/>
    </row>
    <row r="160" spans="1:166" ht="10.5" customHeight="1">
      <c r="A160" s="84"/>
      <c r="B160" s="84"/>
      <c r="C160" s="84"/>
      <c r="D160" s="84"/>
      <c r="E160" s="84"/>
      <c r="F160" s="84"/>
      <c r="G160" s="84"/>
      <c r="H160" s="84"/>
      <c r="I160" s="85"/>
      <c r="J160" s="109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35"/>
      <c r="CG160" s="84"/>
      <c r="CH160" s="84"/>
      <c r="CI160" s="84"/>
      <c r="CJ160" s="84"/>
      <c r="CK160" s="84"/>
      <c r="CL160" s="84"/>
      <c r="CM160" s="85"/>
      <c r="CN160" s="136"/>
      <c r="CO160" s="84"/>
      <c r="CP160" s="84"/>
      <c r="CQ160" s="84"/>
      <c r="CR160" s="84"/>
      <c r="CS160" s="84"/>
      <c r="CT160" s="84"/>
      <c r="CU160" s="85"/>
      <c r="CV160" s="136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5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129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8"/>
      <c r="ED160" s="129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8"/>
      <c r="EO160" s="129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8"/>
      <c r="EZ160" s="129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30"/>
    </row>
    <row r="161" spans="1:166" ht="14.25" customHeight="1">
      <c r="A161" s="84"/>
      <c r="B161" s="84"/>
      <c r="C161" s="84"/>
      <c r="D161" s="84"/>
      <c r="E161" s="84"/>
      <c r="F161" s="84"/>
      <c r="G161" s="84"/>
      <c r="H161" s="84"/>
      <c r="I161" s="85"/>
      <c r="J161" s="139" t="s">
        <v>374</v>
      </c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1"/>
      <c r="CF161" s="135"/>
      <c r="CG161" s="84"/>
      <c r="CH161" s="84"/>
      <c r="CI161" s="84"/>
      <c r="CJ161" s="84"/>
      <c r="CK161" s="84"/>
      <c r="CL161" s="84"/>
      <c r="CM161" s="85"/>
      <c r="CN161" s="136"/>
      <c r="CO161" s="84"/>
      <c r="CP161" s="84"/>
      <c r="CQ161" s="84"/>
      <c r="CR161" s="84"/>
      <c r="CS161" s="84"/>
      <c r="CT161" s="84"/>
      <c r="CU161" s="85"/>
      <c r="CV161" s="136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5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129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8"/>
      <c r="ED161" s="129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8"/>
      <c r="EO161" s="129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8"/>
      <c r="EZ161" s="129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30"/>
    </row>
    <row r="162" spans="1:166" ht="9.75" customHeight="1">
      <c r="A162" s="84"/>
      <c r="B162" s="84"/>
      <c r="C162" s="84"/>
      <c r="D162" s="84"/>
      <c r="E162" s="84"/>
      <c r="F162" s="84"/>
      <c r="G162" s="84"/>
      <c r="H162" s="84"/>
      <c r="I162" s="85"/>
      <c r="J162" s="109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35"/>
      <c r="CG162" s="84"/>
      <c r="CH162" s="84"/>
      <c r="CI162" s="84"/>
      <c r="CJ162" s="84"/>
      <c r="CK162" s="84"/>
      <c r="CL162" s="84"/>
      <c r="CM162" s="85"/>
      <c r="CN162" s="136"/>
      <c r="CO162" s="84"/>
      <c r="CP162" s="84"/>
      <c r="CQ162" s="84"/>
      <c r="CR162" s="84"/>
      <c r="CS162" s="84"/>
      <c r="CT162" s="84"/>
      <c r="CU162" s="85"/>
      <c r="CV162" s="136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5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129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8"/>
      <c r="ED162" s="129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8"/>
      <c r="EO162" s="129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8"/>
      <c r="EZ162" s="129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30"/>
    </row>
    <row r="163" spans="1:166" ht="15" customHeight="1">
      <c r="A163" s="84" t="s">
        <v>266</v>
      </c>
      <c r="B163" s="84"/>
      <c r="C163" s="84"/>
      <c r="D163" s="84"/>
      <c r="E163" s="84"/>
      <c r="F163" s="84"/>
      <c r="G163" s="84"/>
      <c r="H163" s="84"/>
      <c r="I163" s="85"/>
      <c r="J163" s="114" t="s">
        <v>267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35" t="s">
        <v>268</v>
      </c>
      <c r="CG163" s="84"/>
      <c r="CH163" s="84"/>
      <c r="CI163" s="84"/>
      <c r="CJ163" s="84"/>
      <c r="CK163" s="84"/>
      <c r="CL163" s="84"/>
      <c r="CM163" s="85"/>
      <c r="CN163" s="136" t="s">
        <v>35</v>
      </c>
      <c r="CO163" s="84"/>
      <c r="CP163" s="84"/>
      <c r="CQ163" s="84"/>
      <c r="CR163" s="84"/>
      <c r="CS163" s="84"/>
      <c r="CT163" s="84"/>
      <c r="CU163" s="85"/>
      <c r="CV163" s="136" t="s">
        <v>35</v>
      </c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5"/>
      <c r="DH163" s="91" t="s">
        <v>35</v>
      </c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129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8"/>
      <c r="ED163" s="129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8"/>
      <c r="EO163" s="129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8"/>
      <c r="EZ163" s="129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30"/>
    </row>
    <row r="164" spans="1:166" ht="42.75" customHeight="1">
      <c r="A164" s="84" t="s">
        <v>269</v>
      </c>
      <c r="B164" s="84"/>
      <c r="C164" s="84"/>
      <c r="D164" s="84"/>
      <c r="E164" s="84"/>
      <c r="F164" s="84"/>
      <c r="G164" s="84"/>
      <c r="H164" s="84"/>
      <c r="I164" s="85"/>
      <c r="J164" s="137" t="s">
        <v>331</v>
      </c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5" t="s">
        <v>270</v>
      </c>
      <c r="CG164" s="84"/>
      <c r="CH164" s="84"/>
      <c r="CI164" s="84"/>
      <c r="CJ164" s="84"/>
      <c r="CK164" s="84"/>
      <c r="CL164" s="84"/>
      <c r="CM164" s="85"/>
      <c r="CN164" s="136" t="s">
        <v>35</v>
      </c>
      <c r="CO164" s="84"/>
      <c r="CP164" s="84"/>
      <c r="CQ164" s="84"/>
      <c r="CR164" s="84"/>
      <c r="CS164" s="84"/>
      <c r="CT164" s="84"/>
      <c r="CU164" s="85"/>
      <c r="CV164" s="136" t="s">
        <v>35</v>
      </c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5"/>
      <c r="DH164" s="91" t="s">
        <v>35</v>
      </c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126">
        <f>DS165+DS168+DS180</f>
        <v>1058354.3599999999</v>
      </c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8"/>
      <c r="ED164" s="126">
        <f>ED165+ED168+ED180</f>
        <v>926000</v>
      </c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8"/>
      <c r="EO164" s="126">
        <f>EO165+EO168+EO180</f>
        <v>926000</v>
      </c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8"/>
      <c r="EZ164" s="129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30"/>
    </row>
    <row r="165" spans="1:166" ht="42" customHeight="1">
      <c r="A165" s="84" t="s">
        <v>271</v>
      </c>
      <c r="B165" s="84"/>
      <c r="C165" s="84"/>
      <c r="D165" s="84"/>
      <c r="E165" s="84"/>
      <c r="F165" s="84"/>
      <c r="G165" s="84"/>
      <c r="H165" s="84"/>
      <c r="I165" s="85"/>
      <c r="J165" s="114" t="s">
        <v>272</v>
      </c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35" t="s">
        <v>273</v>
      </c>
      <c r="CG165" s="84"/>
      <c r="CH165" s="84"/>
      <c r="CI165" s="84"/>
      <c r="CJ165" s="84"/>
      <c r="CK165" s="84"/>
      <c r="CL165" s="84"/>
      <c r="CM165" s="85"/>
      <c r="CN165" s="136" t="s">
        <v>35</v>
      </c>
      <c r="CO165" s="84"/>
      <c r="CP165" s="84"/>
      <c r="CQ165" s="84"/>
      <c r="CR165" s="84"/>
      <c r="CS165" s="84"/>
      <c r="CT165" s="84"/>
      <c r="CU165" s="85"/>
      <c r="CV165" s="136" t="s">
        <v>35</v>
      </c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5"/>
      <c r="DH165" s="91" t="s">
        <v>35</v>
      </c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126">
        <f>DS166</f>
        <v>871038.36</v>
      </c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8"/>
      <c r="ED165" s="126">
        <f>ED166</f>
        <v>891624</v>
      </c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8"/>
      <c r="EO165" s="126">
        <f>EO166</f>
        <v>891624</v>
      </c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8"/>
      <c r="EZ165" s="129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30"/>
    </row>
    <row r="166" spans="1:166" ht="28.5" customHeight="1">
      <c r="A166" s="84" t="s">
        <v>274</v>
      </c>
      <c r="B166" s="84"/>
      <c r="C166" s="84"/>
      <c r="D166" s="84"/>
      <c r="E166" s="84"/>
      <c r="F166" s="84"/>
      <c r="G166" s="84"/>
      <c r="H166" s="84"/>
      <c r="I166" s="85"/>
      <c r="J166" s="109" t="s">
        <v>275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35" t="s">
        <v>276</v>
      </c>
      <c r="CG166" s="84"/>
      <c r="CH166" s="84"/>
      <c r="CI166" s="84"/>
      <c r="CJ166" s="84"/>
      <c r="CK166" s="84"/>
      <c r="CL166" s="84"/>
      <c r="CM166" s="85"/>
      <c r="CN166" s="136" t="s">
        <v>35</v>
      </c>
      <c r="CO166" s="84"/>
      <c r="CP166" s="84"/>
      <c r="CQ166" s="84"/>
      <c r="CR166" s="84"/>
      <c r="CS166" s="84"/>
      <c r="CT166" s="84"/>
      <c r="CU166" s="85"/>
      <c r="CV166" s="136" t="s">
        <v>35</v>
      </c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5"/>
      <c r="DH166" s="91" t="s">
        <v>35</v>
      </c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126">
        <f>DH105</f>
        <v>871038.36</v>
      </c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8"/>
      <c r="ED166" s="126">
        <v>891624</v>
      </c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8"/>
      <c r="EO166" s="126">
        <v>891624</v>
      </c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8"/>
      <c r="EZ166" s="129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30"/>
    </row>
    <row r="167" spans="1:166" ht="18.75" customHeight="1" thickBot="1">
      <c r="A167" s="84" t="s">
        <v>277</v>
      </c>
      <c r="B167" s="84"/>
      <c r="C167" s="84"/>
      <c r="D167" s="84"/>
      <c r="E167" s="84"/>
      <c r="F167" s="84"/>
      <c r="G167" s="84"/>
      <c r="H167" s="84"/>
      <c r="I167" s="85"/>
      <c r="J167" s="109" t="s">
        <v>332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31" t="s">
        <v>278</v>
      </c>
      <c r="CG167" s="132"/>
      <c r="CH167" s="132"/>
      <c r="CI167" s="132"/>
      <c r="CJ167" s="132"/>
      <c r="CK167" s="132"/>
      <c r="CL167" s="132"/>
      <c r="CM167" s="133"/>
      <c r="CN167" s="134" t="s">
        <v>35</v>
      </c>
      <c r="CO167" s="132"/>
      <c r="CP167" s="132"/>
      <c r="CQ167" s="132"/>
      <c r="CR167" s="132"/>
      <c r="CS167" s="132"/>
      <c r="CT167" s="132"/>
      <c r="CU167" s="133"/>
      <c r="CV167" s="134" t="s">
        <v>35</v>
      </c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3"/>
      <c r="DH167" s="80" t="s">
        <v>35</v>
      </c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122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4"/>
      <c r="ED167" s="122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4"/>
      <c r="EO167" s="122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4"/>
      <c r="EZ167" s="122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5"/>
    </row>
    <row r="168" spans="1:166" ht="34.5" customHeight="1">
      <c r="A168" s="84" t="s">
        <v>279</v>
      </c>
      <c r="B168" s="84"/>
      <c r="C168" s="84"/>
      <c r="D168" s="84"/>
      <c r="E168" s="84"/>
      <c r="F168" s="84"/>
      <c r="G168" s="84"/>
      <c r="H168" s="84"/>
      <c r="I168" s="85"/>
      <c r="J168" s="114" t="s">
        <v>280</v>
      </c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9"/>
      <c r="CF168" s="120" t="s">
        <v>281</v>
      </c>
      <c r="CG168" s="121"/>
      <c r="CH168" s="121"/>
      <c r="CI168" s="121"/>
      <c r="CJ168" s="121"/>
      <c r="CK168" s="121"/>
      <c r="CL168" s="121"/>
      <c r="CM168" s="121"/>
      <c r="CN168" s="121" t="s">
        <v>35</v>
      </c>
      <c r="CO168" s="121"/>
      <c r="CP168" s="121"/>
      <c r="CQ168" s="121"/>
      <c r="CR168" s="121"/>
      <c r="CS168" s="121"/>
      <c r="CT168" s="121"/>
      <c r="CU168" s="121"/>
      <c r="CV168" s="121" t="s">
        <v>35</v>
      </c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 t="s">
        <v>35</v>
      </c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16">
        <f>DS169</f>
        <v>152940</v>
      </c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6">
        <f>ED169</f>
        <v>0</v>
      </c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6">
        <f>EO169</f>
        <v>0</v>
      </c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8"/>
    </row>
    <row r="169" spans="1:166" ht="32.25" customHeight="1">
      <c r="A169" s="84" t="s">
        <v>282</v>
      </c>
      <c r="B169" s="84"/>
      <c r="C169" s="84"/>
      <c r="D169" s="84"/>
      <c r="E169" s="84"/>
      <c r="F169" s="84"/>
      <c r="G169" s="84"/>
      <c r="H169" s="84"/>
      <c r="I169" s="85"/>
      <c r="J169" s="109" t="s">
        <v>275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03" t="s">
        <v>283</v>
      </c>
      <c r="CG169" s="90"/>
      <c r="CH169" s="90"/>
      <c r="CI169" s="90"/>
      <c r="CJ169" s="90"/>
      <c r="CK169" s="90"/>
      <c r="CL169" s="90"/>
      <c r="CM169" s="90"/>
      <c r="CN169" s="90" t="s">
        <v>35</v>
      </c>
      <c r="CO169" s="90"/>
      <c r="CP169" s="90"/>
      <c r="CQ169" s="90"/>
      <c r="CR169" s="90"/>
      <c r="CS169" s="90"/>
      <c r="CT169" s="90"/>
      <c r="CU169" s="90"/>
      <c r="CV169" s="90" t="s">
        <v>35</v>
      </c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 t="s">
        <v>35</v>
      </c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111">
        <f>DI105</f>
        <v>152940</v>
      </c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111">
        <f>DT105</f>
        <v>0</v>
      </c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111">
        <f>EE105</f>
        <v>0</v>
      </c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2"/>
    </row>
    <row r="170" spans="1:166" ht="19.5" customHeight="1">
      <c r="A170" s="84"/>
      <c r="B170" s="84"/>
      <c r="C170" s="84"/>
      <c r="D170" s="84"/>
      <c r="E170" s="84"/>
      <c r="F170" s="84"/>
      <c r="G170" s="84"/>
      <c r="H170" s="84"/>
      <c r="I170" s="85"/>
      <c r="J170" s="112" t="s">
        <v>374</v>
      </c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03"/>
      <c r="CG170" s="90"/>
      <c r="CH170" s="90"/>
      <c r="CI170" s="90"/>
      <c r="CJ170" s="90"/>
      <c r="CK170" s="90"/>
      <c r="CL170" s="90"/>
      <c r="CM170" s="90"/>
      <c r="CN170" s="90" t="s">
        <v>35</v>
      </c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 t="s">
        <v>35</v>
      </c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2"/>
    </row>
    <row r="171" spans="1:166" ht="19.5" customHeight="1">
      <c r="A171" s="84" t="s">
        <v>284</v>
      </c>
      <c r="B171" s="84"/>
      <c r="C171" s="84"/>
      <c r="D171" s="84"/>
      <c r="E171" s="84"/>
      <c r="F171" s="84"/>
      <c r="G171" s="84"/>
      <c r="H171" s="84"/>
      <c r="I171" s="85"/>
      <c r="J171" s="109" t="s">
        <v>332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03" t="s">
        <v>285</v>
      </c>
      <c r="CG171" s="90"/>
      <c r="CH171" s="90"/>
      <c r="CI171" s="90"/>
      <c r="CJ171" s="90"/>
      <c r="CK171" s="90"/>
      <c r="CL171" s="90"/>
      <c r="CM171" s="90"/>
      <c r="CN171" s="90" t="s">
        <v>35</v>
      </c>
      <c r="CO171" s="90"/>
      <c r="CP171" s="90"/>
      <c r="CQ171" s="90"/>
      <c r="CR171" s="90"/>
      <c r="CS171" s="90"/>
      <c r="CT171" s="90"/>
      <c r="CU171" s="90"/>
      <c r="CV171" s="90" t="s">
        <v>35</v>
      </c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 t="s">
        <v>35</v>
      </c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2"/>
    </row>
    <row r="172" spans="1:166" ht="33" customHeight="1">
      <c r="A172" s="84" t="s">
        <v>286</v>
      </c>
      <c r="B172" s="84"/>
      <c r="C172" s="84"/>
      <c r="D172" s="84"/>
      <c r="E172" s="84"/>
      <c r="F172" s="84"/>
      <c r="G172" s="84"/>
      <c r="H172" s="84"/>
      <c r="I172" s="85"/>
      <c r="J172" s="114" t="s">
        <v>333</v>
      </c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03" t="s">
        <v>287</v>
      </c>
      <c r="CG172" s="90"/>
      <c r="CH172" s="90"/>
      <c r="CI172" s="90"/>
      <c r="CJ172" s="90"/>
      <c r="CK172" s="90"/>
      <c r="CL172" s="90"/>
      <c r="CM172" s="90"/>
      <c r="CN172" s="90" t="s">
        <v>35</v>
      </c>
      <c r="CO172" s="90"/>
      <c r="CP172" s="90"/>
      <c r="CQ172" s="90"/>
      <c r="CR172" s="90"/>
      <c r="CS172" s="90"/>
      <c r="CT172" s="90"/>
      <c r="CU172" s="90"/>
      <c r="CV172" s="90" t="s">
        <v>35</v>
      </c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 t="s">
        <v>35</v>
      </c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2"/>
    </row>
    <row r="173" spans="1:166" ht="22.5" customHeight="1">
      <c r="A173" s="84"/>
      <c r="B173" s="84"/>
      <c r="C173" s="84"/>
      <c r="D173" s="84"/>
      <c r="E173" s="84"/>
      <c r="F173" s="84"/>
      <c r="G173" s="84"/>
      <c r="H173" s="84"/>
      <c r="I173" s="85"/>
      <c r="J173" s="112" t="s">
        <v>374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03"/>
      <c r="CG173" s="90"/>
      <c r="CH173" s="90"/>
      <c r="CI173" s="90"/>
      <c r="CJ173" s="90"/>
      <c r="CK173" s="90"/>
      <c r="CL173" s="90"/>
      <c r="CM173" s="90"/>
      <c r="CN173" s="90" t="s">
        <v>35</v>
      </c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2"/>
    </row>
    <row r="174" spans="1:166" ht="13.5">
      <c r="A174" s="84"/>
      <c r="B174" s="84"/>
      <c r="C174" s="84"/>
      <c r="D174" s="84"/>
      <c r="E174" s="84"/>
      <c r="F174" s="84"/>
      <c r="G174" s="84"/>
      <c r="H174" s="84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103"/>
      <c r="CG174" s="90"/>
      <c r="CH174" s="90"/>
      <c r="CI174" s="90"/>
      <c r="CJ174" s="90"/>
      <c r="CK174" s="90"/>
      <c r="CL174" s="90"/>
      <c r="CM174" s="90"/>
      <c r="CN174" s="90" t="s">
        <v>35</v>
      </c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2"/>
    </row>
    <row r="175" spans="1:166" ht="18.75" customHeight="1">
      <c r="A175" s="84"/>
      <c r="B175" s="84"/>
      <c r="C175" s="84"/>
      <c r="D175" s="84"/>
      <c r="E175" s="84"/>
      <c r="F175" s="84"/>
      <c r="G175" s="84"/>
      <c r="H175" s="84"/>
      <c r="I175" s="85"/>
      <c r="J175" s="112" t="s">
        <v>374</v>
      </c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03"/>
      <c r="CG175" s="90"/>
      <c r="CH175" s="90"/>
      <c r="CI175" s="90"/>
      <c r="CJ175" s="90"/>
      <c r="CK175" s="90"/>
      <c r="CL175" s="90"/>
      <c r="CM175" s="90"/>
      <c r="CN175" s="90" t="s">
        <v>35</v>
      </c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2"/>
    </row>
    <row r="176" spans="1:166" ht="13.5">
      <c r="A176" s="84"/>
      <c r="B176" s="84"/>
      <c r="C176" s="84"/>
      <c r="D176" s="84"/>
      <c r="E176" s="84"/>
      <c r="F176" s="84"/>
      <c r="G176" s="84"/>
      <c r="H176" s="84"/>
      <c r="I176" s="85"/>
      <c r="J176" s="86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103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2"/>
    </row>
    <row r="177" spans="1:166" ht="15.75" customHeight="1">
      <c r="A177" s="84" t="s">
        <v>288</v>
      </c>
      <c r="B177" s="84"/>
      <c r="C177" s="84"/>
      <c r="D177" s="84"/>
      <c r="E177" s="84"/>
      <c r="F177" s="84"/>
      <c r="G177" s="84"/>
      <c r="H177" s="84"/>
      <c r="I177" s="85"/>
      <c r="J177" s="114" t="s">
        <v>289</v>
      </c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03" t="s">
        <v>290</v>
      </c>
      <c r="CG177" s="90"/>
      <c r="CH177" s="90"/>
      <c r="CI177" s="90"/>
      <c r="CJ177" s="90"/>
      <c r="CK177" s="90"/>
      <c r="CL177" s="90"/>
      <c r="CM177" s="90"/>
      <c r="CN177" s="90" t="s">
        <v>35</v>
      </c>
      <c r="CO177" s="90"/>
      <c r="CP177" s="90"/>
      <c r="CQ177" s="90"/>
      <c r="CR177" s="90"/>
      <c r="CS177" s="90"/>
      <c r="CT177" s="90"/>
      <c r="CU177" s="90"/>
      <c r="CV177" s="90" t="s">
        <v>35</v>
      </c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 t="s">
        <v>35</v>
      </c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2"/>
    </row>
    <row r="178" spans="1:166" ht="15" customHeight="1">
      <c r="A178" s="84" t="s">
        <v>291</v>
      </c>
      <c r="B178" s="84"/>
      <c r="C178" s="84"/>
      <c r="D178" s="84"/>
      <c r="E178" s="84"/>
      <c r="F178" s="84"/>
      <c r="G178" s="84"/>
      <c r="H178" s="84"/>
      <c r="I178" s="85"/>
      <c r="J178" s="109" t="s">
        <v>275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03" t="s">
        <v>292</v>
      </c>
      <c r="CG178" s="90"/>
      <c r="CH178" s="90"/>
      <c r="CI178" s="90"/>
      <c r="CJ178" s="90"/>
      <c r="CK178" s="90"/>
      <c r="CL178" s="90"/>
      <c r="CM178" s="90"/>
      <c r="CN178" s="90" t="s">
        <v>35</v>
      </c>
      <c r="CO178" s="90"/>
      <c r="CP178" s="90"/>
      <c r="CQ178" s="90"/>
      <c r="CR178" s="90"/>
      <c r="CS178" s="90"/>
      <c r="CT178" s="90"/>
      <c r="CU178" s="90"/>
      <c r="CV178" s="90" t="s">
        <v>35</v>
      </c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 t="s">
        <v>35</v>
      </c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2"/>
    </row>
    <row r="179" spans="1:166" ht="17.25" customHeight="1">
      <c r="A179" s="84" t="s">
        <v>293</v>
      </c>
      <c r="B179" s="84"/>
      <c r="C179" s="84"/>
      <c r="D179" s="84"/>
      <c r="E179" s="84"/>
      <c r="F179" s="84"/>
      <c r="G179" s="84"/>
      <c r="H179" s="84"/>
      <c r="I179" s="85"/>
      <c r="J179" s="109" t="s">
        <v>267</v>
      </c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03" t="s">
        <v>294</v>
      </c>
      <c r="CG179" s="90"/>
      <c r="CH179" s="90"/>
      <c r="CI179" s="90"/>
      <c r="CJ179" s="90"/>
      <c r="CK179" s="90"/>
      <c r="CL179" s="90"/>
      <c r="CM179" s="90"/>
      <c r="CN179" s="90" t="s">
        <v>35</v>
      </c>
      <c r="CO179" s="90"/>
      <c r="CP179" s="90"/>
      <c r="CQ179" s="90"/>
      <c r="CR179" s="90"/>
      <c r="CS179" s="90"/>
      <c r="CT179" s="90"/>
      <c r="CU179" s="90"/>
      <c r="CV179" s="90" t="s">
        <v>35</v>
      </c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 t="s">
        <v>35</v>
      </c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2"/>
    </row>
    <row r="180" spans="1:166" ht="18.75" customHeight="1">
      <c r="A180" s="84" t="s">
        <v>295</v>
      </c>
      <c r="B180" s="84"/>
      <c r="C180" s="84"/>
      <c r="D180" s="84"/>
      <c r="E180" s="84"/>
      <c r="F180" s="84"/>
      <c r="G180" s="84"/>
      <c r="H180" s="84"/>
      <c r="I180" s="85"/>
      <c r="J180" s="114" t="s">
        <v>296</v>
      </c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03" t="s">
        <v>297</v>
      </c>
      <c r="CG180" s="90"/>
      <c r="CH180" s="90"/>
      <c r="CI180" s="90"/>
      <c r="CJ180" s="90"/>
      <c r="CK180" s="90"/>
      <c r="CL180" s="90"/>
      <c r="CM180" s="90"/>
      <c r="CN180" s="90" t="s">
        <v>35</v>
      </c>
      <c r="CO180" s="90"/>
      <c r="CP180" s="90"/>
      <c r="CQ180" s="90"/>
      <c r="CR180" s="90"/>
      <c r="CS180" s="90"/>
      <c r="CT180" s="90"/>
      <c r="CU180" s="90"/>
      <c r="CV180" s="90" t="s">
        <v>35</v>
      </c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 t="s">
        <v>35</v>
      </c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111">
        <f>DS181</f>
        <v>34376</v>
      </c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111">
        <f>ED181</f>
        <v>34376</v>
      </c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111">
        <f>EO181</f>
        <v>34376</v>
      </c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2"/>
    </row>
    <row r="181" spans="1:166" ht="26.25" customHeight="1">
      <c r="A181" s="84" t="s">
        <v>298</v>
      </c>
      <c r="B181" s="84"/>
      <c r="C181" s="84"/>
      <c r="D181" s="84"/>
      <c r="E181" s="84"/>
      <c r="F181" s="84"/>
      <c r="G181" s="84"/>
      <c r="H181" s="84"/>
      <c r="I181" s="85"/>
      <c r="J181" s="109" t="s">
        <v>275</v>
      </c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03" t="s">
        <v>299</v>
      </c>
      <c r="CG181" s="90"/>
      <c r="CH181" s="90"/>
      <c r="CI181" s="90"/>
      <c r="CJ181" s="90"/>
      <c r="CK181" s="90"/>
      <c r="CL181" s="90"/>
      <c r="CM181" s="90"/>
      <c r="CN181" s="90" t="s">
        <v>35</v>
      </c>
      <c r="CO181" s="90"/>
      <c r="CP181" s="90"/>
      <c r="CQ181" s="90"/>
      <c r="CR181" s="90"/>
      <c r="CS181" s="90"/>
      <c r="CT181" s="90"/>
      <c r="CU181" s="90"/>
      <c r="CV181" s="90" t="s">
        <v>35</v>
      </c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 t="s">
        <v>35</v>
      </c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111">
        <f>DJ105</f>
        <v>34376</v>
      </c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111">
        <v>34376</v>
      </c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111">
        <v>34376</v>
      </c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2"/>
    </row>
    <row r="182" spans="1:166" ht="19.5" customHeight="1">
      <c r="A182" s="84"/>
      <c r="B182" s="84"/>
      <c r="C182" s="84"/>
      <c r="D182" s="84"/>
      <c r="E182" s="84"/>
      <c r="F182" s="84"/>
      <c r="G182" s="84"/>
      <c r="H182" s="84"/>
      <c r="I182" s="85"/>
      <c r="J182" s="112" t="s">
        <v>374</v>
      </c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03"/>
      <c r="CG182" s="90"/>
      <c r="CH182" s="90"/>
      <c r="CI182" s="90"/>
      <c r="CJ182" s="90"/>
      <c r="CK182" s="90"/>
      <c r="CL182" s="90"/>
      <c r="CM182" s="90"/>
      <c r="CN182" s="90" t="s">
        <v>35</v>
      </c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2"/>
    </row>
    <row r="183" spans="1:166" ht="11.25" customHeight="1">
      <c r="A183" s="84"/>
      <c r="B183" s="84"/>
      <c r="C183" s="84"/>
      <c r="D183" s="84"/>
      <c r="E183" s="84"/>
      <c r="F183" s="84"/>
      <c r="G183" s="84"/>
      <c r="H183" s="84"/>
      <c r="I183" s="85"/>
      <c r="J183" s="86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103"/>
      <c r="CG183" s="90"/>
      <c r="CH183" s="90"/>
      <c r="CI183" s="90"/>
      <c r="CJ183" s="90"/>
      <c r="CK183" s="90"/>
      <c r="CL183" s="90"/>
      <c r="CM183" s="90"/>
      <c r="CN183" s="90" t="s">
        <v>35</v>
      </c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2"/>
    </row>
    <row r="184" spans="1:166" ht="14.25" customHeight="1">
      <c r="A184" s="84" t="s">
        <v>300</v>
      </c>
      <c r="B184" s="84"/>
      <c r="C184" s="84"/>
      <c r="D184" s="84"/>
      <c r="E184" s="84"/>
      <c r="F184" s="84"/>
      <c r="G184" s="84"/>
      <c r="H184" s="84"/>
      <c r="I184" s="85"/>
      <c r="J184" s="109" t="s">
        <v>267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03" t="s">
        <v>301</v>
      </c>
      <c r="CG184" s="90"/>
      <c r="CH184" s="90"/>
      <c r="CI184" s="90"/>
      <c r="CJ184" s="90"/>
      <c r="CK184" s="90"/>
      <c r="CL184" s="90"/>
      <c r="CM184" s="90"/>
      <c r="CN184" s="90" t="s">
        <v>35</v>
      </c>
      <c r="CO184" s="90"/>
      <c r="CP184" s="90"/>
      <c r="CQ184" s="90"/>
      <c r="CR184" s="90"/>
      <c r="CS184" s="90"/>
      <c r="CT184" s="90"/>
      <c r="CU184" s="90"/>
      <c r="CV184" s="90" t="s">
        <v>35</v>
      </c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 t="s">
        <v>35</v>
      </c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2"/>
    </row>
    <row r="185" spans="1:166" ht="48" customHeight="1">
      <c r="A185" s="84" t="s">
        <v>302</v>
      </c>
      <c r="B185" s="84"/>
      <c r="C185" s="84"/>
      <c r="D185" s="84"/>
      <c r="E185" s="84"/>
      <c r="F185" s="84"/>
      <c r="G185" s="84"/>
      <c r="H185" s="84"/>
      <c r="I185" s="85"/>
      <c r="J185" s="104" t="s">
        <v>334</v>
      </c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3" t="s">
        <v>303</v>
      </c>
      <c r="CG185" s="90"/>
      <c r="CH185" s="90"/>
      <c r="CI185" s="90"/>
      <c r="CJ185" s="90"/>
      <c r="CK185" s="90"/>
      <c r="CL185" s="90"/>
      <c r="CM185" s="90"/>
      <c r="CN185" s="90" t="s">
        <v>35</v>
      </c>
      <c r="CO185" s="90"/>
      <c r="CP185" s="90"/>
      <c r="CQ185" s="90"/>
      <c r="CR185" s="90"/>
      <c r="CS185" s="90"/>
      <c r="CT185" s="90"/>
      <c r="CU185" s="90"/>
      <c r="CV185" s="90" t="s">
        <v>35</v>
      </c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 t="s">
        <v>35</v>
      </c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108">
        <f>DS186</f>
        <v>1058354.3599999999</v>
      </c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108">
        <f>ED186</f>
        <v>926000</v>
      </c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108">
        <f>EO186</f>
        <v>926000</v>
      </c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2"/>
    </row>
    <row r="186" spans="1:166" ht="15" customHeight="1">
      <c r="A186" s="98"/>
      <c r="B186" s="98"/>
      <c r="C186" s="98"/>
      <c r="D186" s="98"/>
      <c r="E186" s="98"/>
      <c r="F186" s="98"/>
      <c r="G186" s="98"/>
      <c r="H186" s="98"/>
      <c r="I186" s="99"/>
      <c r="J186" s="101" t="s">
        <v>304</v>
      </c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3" t="s">
        <v>305</v>
      </c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 t="s">
        <v>35</v>
      </c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 t="s">
        <v>35</v>
      </c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108">
        <f>DS164</f>
        <v>1058354.3599999999</v>
      </c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108">
        <f>ED164</f>
        <v>926000</v>
      </c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108">
        <f>EO164</f>
        <v>926000</v>
      </c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2"/>
    </row>
    <row r="187" spans="1:166" ht="9" customHeight="1">
      <c r="A187" s="77"/>
      <c r="B187" s="77"/>
      <c r="C187" s="77"/>
      <c r="D187" s="77"/>
      <c r="E187" s="77"/>
      <c r="F187" s="77"/>
      <c r="G187" s="77"/>
      <c r="H187" s="77"/>
      <c r="I187" s="100"/>
      <c r="J187" s="93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103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2"/>
    </row>
    <row r="188" spans="1:166" ht="48" customHeight="1">
      <c r="A188" s="84" t="s">
        <v>306</v>
      </c>
      <c r="B188" s="84"/>
      <c r="C188" s="84"/>
      <c r="D188" s="84"/>
      <c r="E188" s="84"/>
      <c r="F188" s="84"/>
      <c r="G188" s="84"/>
      <c r="H188" s="84"/>
      <c r="I188" s="85"/>
      <c r="J188" s="104" t="s">
        <v>307</v>
      </c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6" t="s">
        <v>308</v>
      </c>
      <c r="CG188" s="95"/>
      <c r="CH188" s="95"/>
      <c r="CI188" s="95"/>
      <c r="CJ188" s="95"/>
      <c r="CK188" s="95"/>
      <c r="CL188" s="95"/>
      <c r="CM188" s="95"/>
      <c r="CN188" s="107" t="s">
        <v>35</v>
      </c>
      <c r="CO188" s="107"/>
      <c r="CP188" s="107"/>
      <c r="CQ188" s="107"/>
      <c r="CR188" s="107"/>
      <c r="CS188" s="107"/>
      <c r="CT188" s="107"/>
      <c r="CU188" s="107"/>
      <c r="CV188" s="95" t="s">
        <v>35</v>
      </c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 t="s">
        <v>35</v>
      </c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7"/>
    </row>
    <row r="189" spans="1:166" ht="15.75" customHeight="1">
      <c r="A189" s="98"/>
      <c r="B189" s="98"/>
      <c r="C189" s="98"/>
      <c r="D189" s="98"/>
      <c r="E189" s="98"/>
      <c r="F189" s="98"/>
      <c r="G189" s="98"/>
      <c r="H189" s="98"/>
      <c r="I189" s="99"/>
      <c r="J189" s="101" t="s">
        <v>304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3" t="s">
        <v>309</v>
      </c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 t="s">
        <v>35</v>
      </c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 t="s">
        <v>35</v>
      </c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2"/>
    </row>
    <row r="190" spans="1:166" ht="13.5">
      <c r="A190" s="77"/>
      <c r="B190" s="77"/>
      <c r="C190" s="77"/>
      <c r="D190" s="77"/>
      <c r="E190" s="77"/>
      <c r="F190" s="77"/>
      <c r="G190" s="77"/>
      <c r="H190" s="77"/>
      <c r="I190" s="100"/>
      <c r="J190" s="93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103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2"/>
    </row>
    <row r="191" spans="1:166" ht="14.25" thickBot="1">
      <c r="A191" s="84"/>
      <c r="B191" s="84"/>
      <c r="C191" s="84"/>
      <c r="D191" s="84"/>
      <c r="E191" s="84"/>
      <c r="F191" s="84"/>
      <c r="G191" s="84"/>
      <c r="H191" s="84"/>
      <c r="I191" s="85"/>
      <c r="J191" s="86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8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 t="s">
        <v>35</v>
      </c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1"/>
    </row>
    <row r="194" spans="1:80" ht="13.5">
      <c r="A194" s="1" t="s">
        <v>310</v>
      </c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</row>
    <row r="195" spans="1:80" ht="13.5">
      <c r="A195" s="1" t="s">
        <v>311</v>
      </c>
      <c r="AA195" s="72" t="s">
        <v>317</v>
      </c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I195" s="72" t="s">
        <v>318</v>
      </c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</row>
    <row r="196" spans="27:80" ht="13.5">
      <c r="AA196" s="74" t="s">
        <v>312</v>
      </c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U196" s="74" t="s">
        <v>16</v>
      </c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I196" s="74" t="s">
        <v>17</v>
      </c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</row>
    <row r="197" spans="1:84" ht="13.5">
      <c r="A197" s="1" t="s">
        <v>313</v>
      </c>
      <c r="AA197" s="75" t="s">
        <v>337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2" t="s">
        <v>335</v>
      </c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23"/>
      <c r="BN197" s="23"/>
      <c r="BO197" s="73" t="s">
        <v>336</v>
      </c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</row>
    <row r="198" spans="27:80" ht="13.5">
      <c r="AA198" s="74" t="s">
        <v>312</v>
      </c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U198" s="74" t="s">
        <v>315</v>
      </c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I198" s="74" t="s">
        <v>314</v>
      </c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</row>
    <row r="199" spans="27:80" ht="13.5"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24" ht="13.5">
      <c r="A200" s="76" t="s">
        <v>18</v>
      </c>
      <c r="B200" s="76"/>
      <c r="C200" s="77" t="s">
        <v>388</v>
      </c>
      <c r="D200" s="77"/>
      <c r="E200" s="77"/>
      <c r="F200" s="78" t="s">
        <v>18</v>
      </c>
      <c r="G200" s="78"/>
      <c r="H200" s="77" t="s">
        <v>387</v>
      </c>
      <c r="I200" s="77"/>
      <c r="J200" s="77"/>
      <c r="K200" s="77"/>
      <c r="L200" s="77"/>
      <c r="M200" s="77"/>
      <c r="N200" s="77"/>
      <c r="O200" s="77"/>
      <c r="P200" s="77"/>
      <c r="Q200" s="77"/>
      <c r="R200" s="76">
        <v>20</v>
      </c>
      <c r="S200" s="76"/>
      <c r="T200" s="76"/>
      <c r="U200" s="79" t="s">
        <v>226</v>
      </c>
      <c r="V200" s="79"/>
      <c r="W200" s="79"/>
      <c r="X200" s="1" t="s">
        <v>2</v>
      </c>
    </row>
  </sheetData>
  <sheetProtection/>
  <mergeCells count="1305">
    <mergeCell ref="AA198:AR198"/>
    <mergeCell ref="AU198:BF198"/>
    <mergeCell ref="BI198:CB198"/>
    <mergeCell ref="A200:B200"/>
    <mergeCell ref="C200:E200"/>
    <mergeCell ref="F200:G200"/>
    <mergeCell ref="H200:Q200"/>
    <mergeCell ref="R200:T200"/>
    <mergeCell ref="U200:W200"/>
    <mergeCell ref="AA196:AR196"/>
    <mergeCell ref="AU196:BF196"/>
    <mergeCell ref="BI196:CB196"/>
    <mergeCell ref="AA197:AR197"/>
    <mergeCell ref="AU197:BL197"/>
    <mergeCell ref="BO197:CF197"/>
    <mergeCell ref="DS191:EC191"/>
    <mergeCell ref="ED191:EN191"/>
    <mergeCell ref="EO191:EY191"/>
    <mergeCell ref="EZ191:FJ191"/>
    <mergeCell ref="AA194:AR194"/>
    <mergeCell ref="AU194:BF195"/>
    <mergeCell ref="BI194:CB194"/>
    <mergeCell ref="AA195:AR195"/>
    <mergeCell ref="BI195:CB195"/>
    <mergeCell ref="A191:I191"/>
    <mergeCell ref="J191:CE191"/>
    <mergeCell ref="CF191:CM191"/>
    <mergeCell ref="CN191:CU191"/>
    <mergeCell ref="CV191:DG191"/>
    <mergeCell ref="DH191:DR191"/>
    <mergeCell ref="DH189:DR190"/>
    <mergeCell ref="DS189:EC190"/>
    <mergeCell ref="ED189:EN190"/>
    <mergeCell ref="EO189:EY190"/>
    <mergeCell ref="EZ189:FJ190"/>
    <mergeCell ref="J190:CE190"/>
    <mergeCell ref="DH188:DR188"/>
    <mergeCell ref="DS188:EC188"/>
    <mergeCell ref="ED188:EN188"/>
    <mergeCell ref="EO188:EY188"/>
    <mergeCell ref="EZ188:FJ188"/>
    <mergeCell ref="A189:I190"/>
    <mergeCell ref="J189:CE189"/>
    <mergeCell ref="CF189:CM190"/>
    <mergeCell ref="CN189:CU190"/>
    <mergeCell ref="CV189:DG190"/>
    <mergeCell ref="DS186:EC187"/>
    <mergeCell ref="ED186:EN187"/>
    <mergeCell ref="EO186:EY187"/>
    <mergeCell ref="EZ186:FJ187"/>
    <mergeCell ref="J187:CE187"/>
    <mergeCell ref="A188:I188"/>
    <mergeCell ref="J188:CE188"/>
    <mergeCell ref="CF188:CM188"/>
    <mergeCell ref="CN188:CU188"/>
    <mergeCell ref="CV188:DG188"/>
    <mergeCell ref="DS185:EC185"/>
    <mergeCell ref="ED185:EN185"/>
    <mergeCell ref="EO185:EY185"/>
    <mergeCell ref="EZ185:FJ185"/>
    <mergeCell ref="A186:I187"/>
    <mergeCell ref="J186:CE186"/>
    <mergeCell ref="CF186:CM187"/>
    <mergeCell ref="CN186:CU187"/>
    <mergeCell ref="CV186:DG187"/>
    <mergeCell ref="DH186:DR187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DS153:EC153"/>
    <mergeCell ref="ED153:EN153"/>
    <mergeCell ref="EO153:EY153"/>
    <mergeCell ref="EZ153:FJ153"/>
    <mergeCell ref="A154:I154"/>
    <mergeCell ref="J154:CE154"/>
    <mergeCell ref="CF154:CM154"/>
    <mergeCell ref="CN154:CU154"/>
    <mergeCell ref="CV154:DG154"/>
    <mergeCell ref="DH154:DR154"/>
    <mergeCell ref="A153:I153"/>
    <mergeCell ref="J153:CE153"/>
    <mergeCell ref="CF153:CM153"/>
    <mergeCell ref="CN153:CU153"/>
    <mergeCell ref="CV153:DG153"/>
    <mergeCell ref="DH153:DR153"/>
    <mergeCell ref="EZ151:FJ152"/>
    <mergeCell ref="DS152:EC152"/>
    <mergeCell ref="ED152:EN152"/>
    <mergeCell ref="EO152:EY152"/>
    <mergeCell ref="DX151:DZ151"/>
    <mergeCell ref="EA151:EC151"/>
    <mergeCell ref="ED151:EH151"/>
    <mergeCell ref="EI151:EK151"/>
    <mergeCell ref="EK145:EW145"/>
    <mergeCell ref="B148:FI148"/>
    <mergeCell ref="A150:I152"/>
    <mergeCell ref="J150:CE152"/>
    <mergeCell ref="CF150:CM152"/>
    <mergeCell ref="CN150:CU152"/>
    <mergeCell ref="CV150:DG152"/>
    <mergeCell ref="DH150:DR152"/>
    <mergeCell ref="ET151:EV151"/>
    <mergeCell ref="EW151:EY151"/>
    <mergeCell ref="DS150:FJ150"/>
    <mergeCell ref="DS151:DW151"/>
    <mergeCell ref="A145:BW145"/>
    <mergeCell ref="BX145:CE145"/>
    <mergeCell ref="CF145:CR145"/>
    <mergeCell ref="CS145:DE145"/>
    <mergeCell ref="DK145:DW145"/>
    <mergeCell ref="DX145:EJ145"/>
    <mergeCell ref="EL151:EN151"/>
    <mergeCell ref="EO151:ES151"/>
    <mergeCell ref="EK143:EW143"/>
    <mergeCell ref="A144:BW144"/>
    <mergeCell ref="BX144:CE144"/>
    <mergeCell ref="CF144:CR144"/>
    <mergeCell ref="CS144:DE144"/>
    <mergeCell ref="DK144:DW144"/>
    <mergeCell ref="DX144:EJ144"/>
    <mergeCell ref="EK144:EW144"/>
    <mergeCell ref="A143:BW143"/>
    <mergeCell ref="BX143:CE143"/>
    <mergeCell ref="CF143:CR143"/>
    <mergeCell ref="CS143:DE143"/>
    <mergeCell ref="DK143:DW143"/>
    <mergeCell ref="DX143:EJ143"/>
    <mergeCell ref="EK141:EW141"/>
    <mergeCell ref="A142:BW142"/>
    <mergeCell ref="BX142:CE142"/>
    <mergeCell ref="CF142:CR142"/>
    <mergeCell ref="CS142:DE142"/>
    <mergeCell ref="DK142:DW142"/>
    <mergeCell ref="DX142:EJ142"/>
    <mergeCell ref="EK142:EW142"/>
    <mergeCell ref="A141:BW141"/>
    <mergeCell ref="BX141:CE141"/>
    <mergeCell ref="CF141:CR141"/>
    <mergeCell ref="CS141:DE141"/>
    <mergeCell ref="DK141:DW141"/>
    <mergeCell ref="DX141:EJ141"/>
    <mergeCell ref="EK139:EW139"/>
    <mergeCell ref="A140:BW140"/>
    <mergeCell ref="BX140:CE140"/>
    <mergeCell ref="CF140:CR140"/>
    <mergeCell ref="CS140:DE140"/>
    <mergeCell ref="DK140:DW140"/>
    <mergeCell ref="DX140:EJ140"/>
    <mergeCell ref="EK140:EW140"/>
    <mergeCell ref="A139:BW139"/>
    <mergeCell ref="BX139:CE139"/>
    <mergeCell ref="CF139:CR139"/>
    <mergeCell ref="CS139:DE139"/>
    <mergeCell ref="DK139:DW139"/>
    <mergeCell ref="DX139:EJ139"/>
    <mergeCell ref="EK137:EW137"/>
    <mergeCell ref="A138:BW138"/>
    <mergeCell ref="BX138:CE138"/>
    <mergeCell ref="CF138:CR138"/>
    <mergeCell ref="CS138:DE138"/>
    <mergeCell ref="DK138:DW138"/>
    <mergeCell ref="DX138:EJ138"/>
    <mergeCell ref="EK138:EW138"/>
    <mergeCell ref="A137:BW137"/>
    <mergeCell ref="BX137:CE137"/>
    <mergeCell ref="CF137:CR137"/>
    <mergeCell ref="CS137:DE137"/>
    <mergeCell ref="DK137:DW137"/>
    <mergeCell ref="DX137:EJ137"/>
    <mergeCell ref="EK135:EW135"/>
    <mergeCell ref="A136:BW136"/>
    <mergeCell ref="BX136:CE136"/>
    <mergeCell ref="CF136:CR136"/>
    <mergeCell ref="CS136:DE136"/>
    <mergeCell ref="DK136:DW136"/>
    <mergeCell ref="DX136:EJ136"/>
    <mergeCell ref="EK136:EW136"/>
    <mergeCell ref="DK133:DW134"/>
    <mergeCell ref="DX133:EJ134"/>
    <mergeCell ref="EK133:EW134"/>
    <mergeCell ref="A134:BW134"/>
    <mergeCell ref="A135:BW135"/>
    <mergeCell ref="BX135:CE135"/>
    <mergeCell ref="CF135:CR135"/>
    <mergeCell ref="CS135:DE135"/>
    <mergeCell ref="DK135:DW135"/>
    <mergeCell ref="DX135:EJ135"/>
    <mergeCell ref="EK132:EW132"/>
    <mergeCell ref="A133:BW133"/>
    <mergeCell ref="BX133:CE134"/>
    <mergeCell ref="CF133:CR134"/>
    <mergeCell ref="CS133:DE134"/>
    <mergeCell ref="DF133:DF134"/>
    <mergeCell ref="DG133:DG134"/>
    <mergeCell ref="DH133:DH134"/>
    <mergeCell ref="DI133:DI134"/>
    <mergeCell ref="DJ133:DJ134"/>
    <mergeCell ref="A132:BW132"/>
    <mergeCell ref="BX132:CE132"/>
    <mergeCell ref="CF132:CR132"/>
    <mergeCell ref="CS132:DE132"/>
    <mergeCell ref="DK132:DW132"/>
    <mergeCell ref="DX132:EJ132"/>
    <mergeCell ref="EK130:EW130"/>
    <mergeCell ref="A131:BW131"/>
    <mergeCell ref="BX131:CE131"/>
    <mergeCell ref="CF131:CR131"/>
    <mergeCell ref="CS131:DE131"/>
    <mergeCell ref="DK131:DW131"/>
    <mergeCell ref="DX131:EJ131"/>
    <mergeCell ref="EK131:EW131"/>
    <mergeCell ref="A130:BW130"/>
    <mergeCell ref="BX130:CE130"/>
    <mergeCell ref="CF130:CR130"/>
    <mergeCell ref="CS130:DE130"/>
    <mergeCell ref="DK130:DW130"/>
    <mergeCell ref="DX130:EJ130"/>
    <mergeCell ref="EK128:EW128"/>
    <mergeCell ref="A129:BW129"/>
    <mergeCell ref="BX129:CE129"/>
    <mergeCell ref="CF129:CR129"/>
    <mergeCell ref="CS129:DE129"/>
    <mergeCell ref="DK129:DW129"/>
    <mergeCell ref="DX129:EJ129"/>
    <mergeCell ref="EK129:EW129"/>
    <mergeCell ref="A128:BW128"/>
    <mergeCell ref="BX128:CE128"/>
    <mergeCell ref="CF128:CR128"/>
    <mergeCell ref="CS128:DE128"/>
    <mergeCell ref="DK128:DW128"/>
    <mergeCell ref="DX128:EJ128"/>
    <mergeCell ref="EK126:EW126"/>
    <mergeCell ref="A127:BW127"/>
    <mergeCell ref="BX127:CE127"/>
    <mergeCell ref="CF127:CR127"/>
    <mergeCell ref="CS127:DE127"/>
    <mergeCell ref="DK127:DW127"/>
    <mergeCell ref="DX127:EJ127"/>
    <mergeCell ref="EK127:EW127"/>
    <mergeCell ref="A126:BW126"/>
    <mergeCell ref="BX126:CE126"/>
    <mergeCell ref="CF126:CR126"/>
    <mergeCell ref="CS126:DE126"/>
    <mergeCell ref="DK126:DW126"/>
    <mergeCell ref="DX126:EJ126"/>
    <mergeCell ref="EK124:EW124"/>
    <mergeCell ref="A125:BW125"/>
    <mergeCell ref="BX125:CE125"/>
    <mergeCell ref="CF125:CR125"/>
    <mergeCell ref="CS125:DE125"/>
    <mergeCell ref="DK125:DW125"/>
    <mergeCell ref="DX125:EJ125"/>
    <mergeCell ref="EK125:EW125"/>
    <mergeCell ref="A124:BW124"/>
    <mergeCell ref="BX124:CE124"/>
    <mergeCell ref="CF124:CR124"/>
    <mergeCell ref="CS124:DE124"/>
    <mergeCell ref="DK124:DW124"/>
    <mergeCell ref="DX124:EJ124"/>
    <mergeCell ref="EK122:EW122"/>
    <mergeCell ref="A123:BW123"/>
    <mergeCell ref="BX123:CE123"/>
    <mergeCell ref="CF123:CR123"/>
    <mergeCell ref="CS123:DE123"/>
    <mergeCell ref="DK123:DW123"/>
    <mergeCell ref="DX123:EJ123"/>
    <mergeCell ref="EK123:EW123"/>
    <mergeCell ref="A122:BW122"/>
    <mergeCell ref="BX122:CE122"/>
    <mergeCell ref="CF122:CR122"/>
    <mergeCell ref="CS122:DE122"/>
    <mergeCell ref="DK122:DW122"/>
    <mergeCell ref="DX122:EJ122"/>
    <mergeCell ref="EK120:EW120"/>
    <mergeCell ref="A121:BW121"/>
    <mergeCell ref="BX121:CE121"/>
    <mergeCell ref="CF121:CR121"/>
    <mergeCell ref="CS121:DE121"/>
    <mergeCell ref="DK121:DW121"/>
    <mergeCell ref="DX121:EJ121"/>
    <mergeCell ref="EK121:EW121"/>
    <mergeCell ref="A120:BW120"/>
    <mergeCell ref="BX120:CE120"/>
    <mergeCell ref="CF120:CR120"/>
    <mergeCell ref="CS120:DE120"/>
    <mergeCell ref="DK120:DW120"/>
    <mergeCell ref="DX120:EJ120"/>
    <mergeCell ref="EK118:EW118"/>
    <mergeCell ref="A119:BW119"/>
    <mergeCell ref="BX119:CE119"/>
    <mergeCell ref="CF119:CR119"/>
    <mergeCell ref="CS119:DE119"/>
    <mergeCell ref="DK119:DW119"/>
    <mergeCell ref="DX119:EJ119"/>
    <mergeCell ref="EK119:EW119"/>
    <mergeCell ref="A118:BW118"/>
    <mergeCell ref="BX118:CE118"/>
    <mergeCell ref="CF118:CR118"/>
    <mergeCell ref="CS118:DE118"/>
    <mergeCell ref="DK118:DW118"/>
    <mergeCell ref="DX118:EJ118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BX116:CE116"/>
    <mergeCell ref="CF116:CR116"/>
    <mergeCell ref="CS116:DE116"/>
    <mergeCell ref="DK116:DW116"/>
    <mergeCell ref="DX116:EJ116"/>
    <mergeCell ref="EK114:EW114"/>
    <mergeCell ref="A115:BW115"/>
    <mergeCell ref="BX115:CE115"/>
    <mergeCell ref="CF115:CR115"/>
    <mergeCell ref="CS115:DE115"/>
    <mergeCell ref="DK115:DW115"/>
    <mergeCell ref="DX115:EJ115"/>
    <mergeCell ref="EK115:EW115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DK114:DW114"/>
    <mergeCell ref="DX114:EJ114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I112:DI113"/>
    <mergeCell ref="DJ112:DJ113"/>
    <mergeCell ref="A111:BW111"/>
    <mergeCell ref="BX111:CE111"/>
    <mergeCell ref="CF111:CR111"/>
    <mergeCell ref="CS111:DE111"/>
    <mergeCell ref="DK111:DW111"/>
    <mergeCell ref="DX111:EJ111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A109:BW109"/>
    <mergeCell ref="BX109:CE109"/>
    <mergeCell ref="CF109:CR109"/>
    <mergeCell ref="CS109:DE109"/>
    <mergeCell ref="DK109:DW109"/>
    <mergeCell ref="DX109:EJ109"/>
    <mergeCell ref="EK107:EW107"/>
    <mergeCell ref="A108:BW108"/>
    <mergeCell ref="BX108:CE108"/>
    <mergeCell ref="CF108:CR108"/>
    <mergeCell ref="CS108:DE108"/>
    <mergeCell ref="DK108:DW108"/>
    <mergeCell ref="DX108:EJ108"/>
    <mergeCell ref="EK108:EW108"/>
    <mergeCell ref="A107:BW107"/>
    <mergeCell ref="BX107:CE107"/>
    <mergeCell ref="CF107:CR107"/>
    <mergeCell ref="CS107:DE107"/>
    <mergeCell ref="DK107:DW107"/>
    <mergeCell ref="DX107:EJ107"/>
    <mergeCell ref="EK105:EW105"/>
    <mergeCell ref="A106:BW106"/>
    <mergeCell ref="BX106:CE106"/>
    <mergeCell ref="CF106:CR106"/>
    <mergeCell ref="CS106:DE106"/>
    <mergeCell ref="DK106:DW106"/>
    <mergeCell ref="DX106:EJ106"/>
    <mergeCell ref="EK106:EW106"/>
    <mergeCell ref="A105:BW105"/>
    <mergeCell ref="BX105:CE105"/>
    <mergeCell ref="CF105:CR105"/>
    <mergeCell ref="CS105:DE105"/>
    <mergeCell ref="DK105:DW105"/>
    <mergeCell ref="DX105:EJ105"/>
    <mergeCell ref="EK103:EW103"/>
    <mergeCell ref="A104:BW104"/>
    <mergeCell ref="BX104:CE104"/>
    <mergeCell ref="CF104:CR104"/>
    <mergeCell ref="CS104:DE104"/>
    <mergeCell ref="DK104:DW104"/>
    <mergeCell ref="DX104:EJ104"/>
    <mergeCell ref="EK104:EW104"/>
    <mergeCell ref="A103:BW103"/>
    <mergeCell ref="BX103:CE103"/>
    <mergeCell ref="CF103:CR103"/>
    <mergeCell ref="CS103:DE103"/>
    <mergeCell ref="DK103:DW103"/>
    <mergeCell ref="DX103:EJ103"/>
    <mergeCell ref="EK101:EW101"/>
    <mergeCell ref="A102:BW102"/>
    <mergeCell ref="BX102:CE102"/>
    <mergeCell ref="CF102:CR102"/>
    <mergeCell ref="CS102:DE102"/>
    <mergeCell ref="DK102:DW102"/>
    <mergeCell ref="DX102:EJ102"/>
    <mergeCell ref="EK102:EW102"/>
    <mergeCell ref="A101:BW101"/>
    <mergeCell ref="BX101:CE101"/>
    <mergeCell ref="CF101:CR101"/>
    <mergeCell ref="CS101:DE101"/>
    <mergeCell ref="DK101:DW101"/>
    <mergeCell ref="DX101:EJ101"/>
    <mergeCell ref="EK99:EW99"/>
    <mergeCell ref="A100:BW100"/>
    <mergeCell ref="BX100:CE100"/>
    <mergeCell ref="CF100:CR100"/>
    <mergeCell ref="CS100:DE100"/>
    <mergeCell ref="DK100:DW100"/>
    <mergeCell ref="DX100:EJ100"/>
    <mergeCell ref="EK100:EW100"/>
    <mergeCell ref="A99:BW99"/>
    <mergeCell ref="BX99:CE99"/>
    <mergeCell ref="CF99:CR99"/>
    <mergeCell ref="CS99:DE99"/>
    <mergeCell ref="DK99:DW99"/>
    <mergeCell ref="DX99:EJ99"/>
    <mergeCell ref="EK97:EW97"/>
    <mergeCell ref="A98:BW98"/>
    <mergeCell ref="BX98:CE98"/>
    <mergeCell ref="CF98:CR98"/>
    <mergeCell ref="CS98:DE98"/>
    <mergeCell ref="DK98:DW98"/>
    <mergeCell ref="DX98:EJ98"/>
    <mergeCell ref="EK98:EW98"/>
    <mergeCell ref="A97:BW97"/>
    <mergeCell ref="BX97:CE97"/>
    <mergeCell ref="CF97:CR97"/>
    <mergeCell ref="CS97:DE97"/>
    <mergeCell ref="DK97:DW97"/>
    <mergeCell ref="DX97:EJ97"/>
    <mergeCell ref="EK95:EW95"/>
    <mergeCell ref="A96:BW96"/>
    <mergeCell ref="BX96:CE96"/>
    <mergeCell ref="CF96:CR96"/>
    <mergeCell ref="CS96:DE96"/>
    <mergeCell ref="DK96:DW96"/>
    <mergeCell ref="DX96:EJ96"/>
    <mergeCell ref="EK96:EW96"/>
    <mergeCell ref="A95:BW95"/>
    <mergeCell ref="BX95:CE95"/>
    <mergeCell ref="CF95:CR95"/>
    <mergeCell ref="CS95:DE95"/>
    <mergeCell ref="DK95:DW95"/>
    <mergeCell ref="DX95:EJ95"/>
    <mergeCell ref="EK93:EW93"/>
    <mergeCell ref="A94:BW94"/>
    <mergeCell ref="BX94:CE94"/>
    <mergeCell ref="CF94:CR94"/>
    <mergeCell ref="CS94:DE94"/>
    <mergeCell ref="DK94:DW94"/>
    <mergeCell ref="DX94:EJ94"/>
    <mergeCell ref="EK94:EW94"/>
    <mergeCell ref="A93:BW93"/>
    <mergeCell ref="BX93:CE93"/>
    <mergeCell ref="CF93:CR93"/>
    <mergeCell ref="CS93:DE93"/>
    <mergeCell ref="DK93:DW93"/>
    <mergeCell ref="DX93:EJ93"/>
    <mergeCell ref="EK91:EW91"/>
    <mergeCell ref="A92:BW92"/>
    <mergeCell ref="BX92:CE92"/>
    <mergeCell ref="CF92:CR92"/>
    <mergeCell ref="CS92:DE92"/>
    <mergeCell ref="DK92:DW92"/>
    <mergeCell ref="DX92:EJ92"/>
    <mergeCell ref="EK92:EW92"/>
    <mergeCell ref="A91:BW91"/>
    <mergeCell ref="BX91:CE91"/>
    <mergeCell ref="CF91:CR91"/>
    <mergeCell ref="CS91:DE91"/>
    <mergeCell ref="DK91:DW91"/>
    <mergeCell ref="DX91:EJ91"/>
    <mergeCell ref="EK89:EW89"/>
    <mergeCell ref="A90:BW90"/>
    <mergeCell ref="BX90:CE90"/>
    <mergeCell ref="CF90:CR90"/>
    <mergeCell ref="CS90:DE90"/>
    <mergeCell ref="DK90:DW90"/>
    <mergeCell ref="DX90:EJ90"/>
    <mergeCell ref="EK90:EW90"/>
    <mergeCell ref="A89:BW89"/>
    <mergeCell ref="BX89:CE89"/>
    <mergeCell ref="CF89:CR89"/>
    <mergeCell ref="CS89:DE89"/>
    <mergeCell ref="DK89:DW89"/>
    <mergeCell ref="DX89:EJ89"/>
    <mergeCell ref="EK87:EW87"/>
    <mergeCell ref="A88:BW88"/>
    <mergeCell ref="BX88:CE88"/>
    <mergeCell ref="CF88:CR88"/>
    <mergeCell ref="CS88:DE88"/>
    <mergeCell ref="DK88:DW88"/>
    <mergeCell ref="DX88:EJ88"/>
    <mergeCell ref="EK88:EW88"/>
    <mergeCell ref="A87:BW87"/>
    <mergeCell ref="BX87:CE87"/>
    <mergeCell ref="CF87:CR87"/>
    <mergeCell ref="CS87:DE87"/>
    <mergeCell ref="DK87:DW87"/>
    <mergeCell ref="DX87:EJ87"/>
    <mergeCell ref="EK85:EW85"/>
    <mergeCell ref="A86:BW86"/>
    <mergeCell ref="BX86:CE86"/>
    <mergeCell ref="CF86:CR86"/>
    <mergeCell ref="CS86:DE86"/>
    <mergeCell ref="DK86:DW86"/>
    <mergeCell ref="DX86:EJ86"/>
    <mergeCell ref="EK86:EW86"/>
    <mergeCell ref="A85:BW85"/>
    <mergeCell ref="BX85:CE85"/>
    <mergeCell ref="CF85:CR85"/>
    <mergeCell ref="CS85:DE85"/>
    <mergeCell ref="DK85:DW85"/>
    <mergeCell ref="DX85:EJ85"/>
    <mergeCell ref="EK83:EW83"/>
    <mergeCell ref="A84:BW84"/>
    <mergeCell ref="BX84:CE84"/>
    <mergeCell ref="CF84:CR84"/>
    <mergeCell ref="CS84:DE84"/>
    <mergeCell ref="DK84:DW84"/>
    <mergeCell ref="DX84:EJ84"/>
    <mergeCell ref="EK84:EW84"/>
    <mergeCell ref="A83:BW83"/>
    <mergeCell ref="BX83:CE83"/>
    <mergeCell ref="CF83:CR83"/>
    <mergeCell ref="CS83:DE83"/>
    <mergeCell ref="DK83:DW83"/>
    <mergeCell ref="DX83:EJ83"/>
    <mergeCell ref="EK81:EW81"/>
    <mergeCell ref="A82:BW82"/>
    <mergeCell ref="BX82:CE82"/>
    <mergeCell ref="CF82:CR82"/>
    <mergeCell ref="CS82:DE82"/>
    <mergeCell ref="DK82:DW82"/>
    <mergeCell ref="DX82:EJ82"/>
    <mergeCell ref="EK82:EW82"/>
    <mergeCell ref="A81:BW81"/>
    <mergeCell ref="BX81:CE81"/>
    <mergeCell ref="CF81:CR81"/>
    <mergeCell ref="CS81:DE81"/>
    <mergeCell ref="DK81:DW81"/>
    <mergeCell ref="DX81:EJ81"/>
    <mergeCell ref="EK79:EW79"/>
    <mergeCell ref="A80:BW80"/>
    <mergeCell ref="BX80:CE80"/>
    <mergeCell ref="CF80:CR80"/>
    <mergeCell ref="CS80:DE80"/>
    <mergeCell ref="DK80:DW80"/>
    <mergeCell ref="DX80:EJ80"/>
    <mergeCell ref="EK80:EW80"/>
    <mergeCell ref="A79:BW79"/>
    <mergeCell ref="BX79:CE79"/>
    <mergeCell ref="CF79:CR79"/>
    <mergeCell ref="CS79:DE79"/>
    <mergeCell ref="DK79:DW79"/>
    <mergeCell ref="DX79:EJ79"/>
    <mergeCell ref="EK77:EW77"/>
    <mergeCell ref="A78:BW78"/>
    <mergeCell ref="BX78:CE78"/>
    <mergeCell ref="CF78:CR78"/>
    <mergeCell ref="CS78:DE78"/>
    <mergeCell ref="DK78:DW78"/>
    <mergeCell ref="DX78:EJ78"/>
    <mergeCell ref="EK78:EW78"/>
    <mergeCell ref="A77:BW77"/>
    <mergeCell ref="BX77:CE77"/>
    <mergeCell ref="CF77:CR77"/>
    <mergeCell ref="CS77:DE77"/>
    <mergeCell ref="DK77:DW77"/>
    <mergeCell ref="DX77:EJ77"/>
    <mergeCell ref="EK75:EW75"/>
    <mergeCell ref="A76:BW76"/>
    <mergeCell ref="BX76:CE76"/>
    <mergeCell ref="CF76:CR76"/>
    <mergeCell ref="CS76:DE76"/>
    <mergeCell ref="DK76:DW76"/>
    <mergeCell ref="DX76:EJ76"/>
    <mergeCell ref="EK76:EW76"/>
    <mergeCell ref="A75:BW75"/>
    <mergeCell ref="BX75:CE75"/>
    <mergeCell ref="CF75:CR75"/>
    <mergeCell ref="CS75:DE75"/>
    <mergeCell ref="DK75:DW75"/>
    <mergeCell ref="DX75:EJ75"/>
    <mergeCell ref="EK73:EW73"/>
    <mergeCell ref="A74:BW74"/>
    <mergeCell ref="BX74:CE74"/>
    <mergeCell ref="CF74:CR74"/>
    <mergeCell ref="CS74:DE74"/>
    <mergeCell ref="DK74:DW74"/>
    <mergeCell ref="DX74:EJ74"/>
    <mergeCell ref="EK74:EW74"/>
    <mergeCell ref="A73:BW73"/>
    <mergeCell ref="BX73:CE73"/>
    <mergeCell ref="CF73:CR73"/>
    <mergeCell ref="CS73:DE73"/>
    <mergeCell ref="DK73:DW73"/>
    <mergeCell ref="DX73:EJ73"/>
    <mergeCell ref="EK71:EW71"/>
    <mergeCell ref="A72:BW72"/>
    <mergeCell ref="BX72:CE72"/>
    <mergeCell ref="CF72:CR72"/>
    <mergeCell ref="CS72:DE72"/>
    <mergeCell ref="DK72:DW72"/>
    <mergeCell ref="DX72:EJ72"/>
    <mergeCell ref="EK72:EW72"/>
    <mergeCell ref="A71:BW71"/>
    <mergeCell ref="BX71:CE71"/>
    <mergeCell ref="CF71:CR71"/>
    <mergeCell ref="CS71:DE71"/>
    <mergeCell ref="DK71:DW71"/>
    <mergeCell ref="DX71:EJ71"/>
    <mergeCell ref="EK69:EW69"/>
    <mergeCell ref="A70:BW70"/>
    <mergeCell ref="BX70:CE70"/>
    <mergeCell ref="CF70:CR70"/>
    <mergeCell ref="CS70:DE70"/>
    <mergeCell ref="DK70:DW70"/>
    <mergeCell ref="DX70:EJ70"/>
    <mergeCell ref="EK70:EW70"/>
    <mergeCell ref="A69:BW69"/>
    <mergeCell ref="BX69:CE69"/>
    <mergeCell ref="CF69:CR69"/>
    <mergeCell ref="CS69:DE69"/>
    <mergeCell ref="DK69:DW69"/>
    <mergeCell ref="DX69:EJ69"/>
    <mergeCell ref="EK67:EW67"/>
    <mergeCell ref="A68:BW68"/>
    <mergeCell ref="BX68:CE68"/>
    <mergeCell ref="CF68:CR68"/>
    <mergeCell ref="CS68:DE68"/>
    <mergeCell ref="DK68:DW68"/>
    <mergeCell ref="DX68:EJ68"/>
    <mergeCell ref="EK68:EW68"/>
    <mergeCell ref="A67:BW67"/>
    <mergeCell ref="BX67:CE67"/>
    <mergeCell ref="CF67:CR67"/>
    <mergeCell ref="CS67:DE67"/>
    <mergeCell ref="DK67:DW67"/>
    <mergeCell ref="DX67:EJ67"/>
    <mergeCell ref="EK65:EW65"/>
    <mergeCell ref="A66:BW66"/>
    <mergeCell ref="BX66:CE66"/>
    <mergeCell ref="CF66:CR66"/>
    <mergeCell ref="CS66:DE66"/>
    <mergeCell ref="DK66:DW66"/>
    <mergeCell ref="DX66:EJ66"/>
    <mergeCell ref="EK66:EW66"/>
    <mergeCell ref="A65:BW65"/>
    <mergeCell ref="BX65:CE65"/>
    <mergeCell ref="CF65:CR65"/>
    <mergeCell ref="CS65:DE65"/>
    <mergeCell ref="DK65:DW65"/>
    <mergeCell ref="DX65:EJ65"/>
    <mergeCell ref="EK63:EW63"/>
    <mergeCell ref="A64:BW64"/>
    <mergeCell ref="BX64:CE64"/>
    <mergeCell ref="CF64:CR64"/>
    <mergeCell ref="CS64:DE64"/>
    <mergeCell ref="DK64:DW64"/>
    <mergeCell ref="DX64:EJ64"/>
    <mergeCell ref="EK64:EW64"/>
    <mergeCell ref="A63:BW63"/>
    <mergeCell ref="BX63:CE63"/>
    <mergeCell ref="CF63:CR63"/>
    <mergeCell ref="CS63:DE63"/>
    <mergeCell ref="DK63:DW63"/>
    <mergeCell ref="DX63:EJ63"/>
    <mergeCell ref="EK61:EW61"/>
    <mergeCell ref="A62:BW62"/>
    <mergeCell ref="BX62:CE62"/>
    <mergeCell ref="CF62:CR62"/>
    <mergeCell ref="CS62:DE62"/>
    <mergeCell ref="DK62:DW62"/>
    <mergeCell ref="DX62:EJ62"/>
    <mergeCell ref="EK62:EW62"/>
    <mergeCell ref="A61:BW61"/>
    <mergeCell ref="BX61:CE61"/>
    <mergeCell ref="CF61:CR61"/>
    <mergeCell ref="CS61:DE61"/>
    <mergeCell ref="DK61:DW61"/>
    <mergeCell ref="DX61:EJ61"/>
    <mergeCell ref="EK59:EW59"/>
    <mergeCell ref="A60:BW60"/>
    <mergeCell ref="BX60:CE60"/>
    <mergeCell ref="CF60:CR60"/>
    <mergeCell ref="CS60:DE60"/>
    <mergeCell ref="DK60:DW60"/>
    <mergeCell ref="DX60:EJ60"/>
    <mergeCell ref="EK60:EW60"/>
    <mergeCell ref="A59:BW59"/>
    <mergeCell ref="BX59:CE59"/>
    <mergeCell ref="CF59:CR59"/>
    <mergeCell ref="CS59:DE59"/>
    <mergeCell ref="DK59:DW59"/>
    <mergeCell ref="DX59:EJ59"/>
    <mergeCell ref="EK57:EW57"/>
    <mergeCell ref="A58:BW58"/>
    <mergeCell ref="BX58:CE58"/>
    <mergeCell ref="CF58:CR58"/>
    <mergeCell ref="CS58:DE58"/>
    <mergeCell ref="DK58:DW58"/>
    <mergeCell ref="DX58:EJ58"/>
    <mergeCell ref="EK58:EW58"/>
    <mergeCell ref="A57:BW57"/>
    <mergeCell ref="BX57:CE57"/>
    <mergeCell ref="CF57:CR57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5:EW56"/>
    <mergeCell ref="A55:BW55"/>
    <mergeCell ref="BX55:CE56"/>
    <mergeCell ref="CF55:CR56"/>
    <mergeCell ref="CS55:DE56"/>
    <mergeCell ref="DF55:DF56"/>
    <mergeCell ref="DG55:DG56"/>
    <mergeCell ref="A56:BW56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A50:BW50"/>
    <mergeCell ref="BX50:CE50"/>
    <mergeCell ref="CF50:CR50"/>
    <mergeCell ref="CS50:DE50"/>
    <mergeCell ref="DK50:DW50"/>
    <mergeCell ref="DX50:EJ50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A43:BW43"/>
    <mergeCell ref="BX43:CE43"/>
    <mergeCell ref="CF43:CR43"/>
    <mergeCell ref="CS43:DE43"/>
    <mergeCell ref="DK43:DW43"/>
    <mergeCell ref="DX43:EJ43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I29:DI30"/>
    <mergeCell ref="DJ29:DJ30"/>
    <mergeCell ref="A28:BW28"/>
    <mergeCell ref="BX28:CE28"/>
    <mergeCell ref="CF28:CR28"/>
    <mergeCell ref="CS28:DE28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A26:BW26"/>
    <mergeCell ref="BX26:CE26"/>
    <mergeCell ref="CF26:CR26"/>
    <mergeCell ref="CS26:DE26"/>
    <mergeCell ref="DK26:DW26"/>
    <mergeCell ref="DX26:EJ26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EK11:EW11"/>
    <mergeCell ref="A12:AA12"/>
    <mergeCell ref="EK12:EW12"/>
    <mergeCell ref="AB13:DJ13"/>
    <mergeCell ref="EK13:EW13"/>
    <mergeCell ref="EK14:EW14"/>
    <mergeCell ref="DX23:EJ23"/>
    <mergeCell ref="EK15:EW15"/>
    <mergeCell ref="K16:DJ16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CF11:CK11"/>
    <mergeCell ref="CL11:CO11"/>
    <mergeCell ref="DO6:DP6"/>
    <mergeCell ref="DQ6:DS6"/>
    <mergeCell ref="DT6:DU6"/>
    <mergeCell ref="DW6:EK6"/>
    <mergeCell ref="EL6:EN6"/>
    <mergeCell ref="EO6:EQ6"/>
    <mergeCell ref="DO1:EW1"/>
    <mergeCell ref="DO2:EW2"/>
    <mergeCell ref="DO3:EW3"/>
    <mergeCell ref="DO4:EA4"/>
    <mergeCell ref="ED4:EW4"/>
    <mergeCell ref="DO5:EA5"/>
    <mergeCell ref="ED5:EW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00"/>
  <sheetViews>
    <sheetView tabSelected="1" zoomScalePageLayoutView="0" workbookViewId="0" topLeftCell="B178">
      <selection activeCell="C201" sqref="C201"/>
    </sheetView>
  </sheetViews>
  <sheetFormatPr defaultColWidth="0.875" defaultRowHeight="12.75"/>
  <cols>
    <col min="1" max="1" width="12.50390625" style="1" customWidth="1"/>
    <col min="2" max="19" width="0.875" style="1" customWidth="1"/>
    <col min="20" max="20" width="1.75390625" style="1" customWidth="1"/>
    <col min="21" max="61" width="0.875" style="1" customWidth="1"/>
    <col min="62" max="62" width="1.625" style="1" customWidth="1"/>
    <col min="63" max="74" width="0.875" style="1" customWidth="1"/>
    <col min="75" max="75" width="6.50390625" style="1" customWidth="1"/>
    <col min="76" max="83" width="0.875" style="1" customWidth="1"/>
    <col min="84" max="84" width="4.25390625" style="1" customWidth="1"/>
    <col min="85" max="88" width="0.875" style="1" customWidth="1"/>
    <col min="89" max="89" width="1.625" style="1" customWidth="1"/>
    <col min="90" max="95" width="0.875" style="1" customWidth="1"/>
    <col min="96" max="96" width="14.625" style="1" customWidth="1"/>
    <col min="97" max="109" width="0.875" style="1" customWidth="1"/>
    <col min="110" max="110" width="12.375" style="1" customWidth="1"/>
    <col min="111" max="112" width="16.50390625" style="1" customWidth="1"/>
    <col min="113" max="113" width="15.125" style="1" customWidth="1"/>
    <col min="114" max="114" width="13.75390625" style="1" customWidth="1"/>
    <col min="115" max="119" width="0.875" style="1" customWidth="1"/>
    <col min="120" max="120" width="1.12109375" style="1" customWidth="1"/>
    <col min="121" max="121" width="0.875" style="1" customWidth="1"/>
    <col min="122" max="122" width="1.625" style="1" customWidth="1"/>
    <col min="123" max="126" width="0.875" style="1" customWidth="1"/>
    <col min="127" max="127" width="5.00390625" style="1" customWidth="1"/>
    <col min="128" max="132" width="0.875" style="1" customWidth="1"/>
    <col min="133" max="133" width="5.375" style="1" customWidth="1"/>
    <col min="134" max="134" width="2.50390625" style="1" customWidth="1"/>
    <col min="135" max="143" width="0.875" style="1" customWidth="1"/>
    <col min="144" max="144" width="5.00390625" style="1" customWidth="1"/>
    <col min="145" max="145" width="2.625" style="1" customWidth="1"/>
    <col min="146" max="148" width="0.875" style="1" customWidth="1"/>
    <col min="149" max="149" width="2.125" style="1" customWidth="1"/>
    <col min="150" max="152" width="0.875" style="1" customWidth="1"/>
    <col min="153" max="153" width="4.50390625" style="1" customWidth="1"/>
    <col min="154" max="154" width="0.875" style="1" customWidth="1"/>
    <col min="155" max="155" width="1.4921875" style="1" customWidth="1"/>
    <col min="156" max="16384" width="0.875" style="1" customWidth="1"/>
  </cols>
  <sheetData>
    <row r="1" spans="119:153" ht="13.5">
      <c r="DO1" s="224" t="s">
        <v>19</v>
      </c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</row>
    <row r="2" spans="119:153" ht="20.25" customHeight="1">
      <c r="DO2" s="72" t="s">
        <v>317</v>
      </c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</row>
    <row r="3" spans="119:153" ht="30" customHeight="1">
      <c r="DO3" s="226" t="s">
        <v>15</v>
      </c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</row>
    <row r="4" spans="119:153" ht="13.5"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D4" s="72" t="s">
        <v>318</v>
      </c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</row>
    <row r="5" spans="119:153" ht="13.5" customHeight="1">
      <c r="DO5" s="74" t="s">
        <v>16</v>
      </c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2"/>
      <c r="EC5" s="2"/>
      <c r="ED5" s="74" t="s">
        <v>17</v>
      </c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</row>
    <row r="6" spans="119:150" ht="13.5">
      <c r="DO6" s="76" t="s">
        <v>18</v>
      </c>
      <c r="DP6" s="76"/>
      <c r="DQ6" s="77" t="s">
        <v>389</v>
      </c>
      <c r="DR6" s="77"/>
      <c r="DS6" s="77"/>
      <c r="DT6" s="78" t="s">
        <v>18</v>
      </c>
      <c r="DU6" s="78"/>
      <c r="DW6" s="228" t="s">
        <v>387</v>
      </c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76">
        <v>20</v>
      </c>
      <c r="EM6" s="76"/>
      <c r="EN6" s="76"/>
      <c r="EO6" s="79" t="s">
        <v>226</v>
      </c>
      <c r="EP6" s="79"/>
      <c r="EQ6" s="79"/>
      <c r="ER6" s="78" t="s">
        <v>2</v>
      </c>
      <c r="ES6" s="78"/>
      <c r="ET6" s="78"/>
    </row>
    <row r="7" ht="8.25" customHeight="1"/>
    <row r="8" spans="49:103" s="3" customFormat="1" ht="12.75" customHeight="1">
      <c r="AW8" s="198" t="s">
        <v>230</v>
      </c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</row>
    <row r="9" spans="51:153" s="3" customFormat="1" ht="14.25" customHeight="1">
      <c r="AY9" s="198" t="s">
        <v>231</v>
      </c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EK9" s="215" t="s">
        <v>20</v>
      </c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1"/>
    </row>
    <row r="10" spans="141:153" ht="14.25" thickBot="1">
      <c r="EK10" s="225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3"/>
    </row>
    <row r="11" spans="59:153" ht="12.75" customHeight="1">
      <c r="BG11" s="76" t="s">
        <v>32</v>
      </c>
      <c r="BH11" s="76"/>
      <c r="BI11" s="76"/>
      <c r="BJ11" s="76"/>
      <c r="BK11" s="77" t="s">
        <v>389</v>
      </c>
      <c r="BL11" s="77"/>
      <c r="BM11" s="77"/>
      <c r="BN11" s="78" t="s">
        <v>18</v>
      </c>
      <c r="BO11" s="78"/>
      <c r="BQ11" s="77" t="s">
        <v>387</v>
      </c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224">
        <v>2021</v>
      </c>
      <c r="CG11" s="224"/>
      <c r="CH11" s="224"/>
      <c r="CI11" s="224"/>
      <c r="CJ11" s="224"/>
      <c r="CK11" s="224"/>
      <c r="CL11" s="78" t="s">
        <v>144</v>
      </c>
      <c r="CM11" s="78"/>
      <c r="CN11" s="78"/>
      <c r="CO11" s="78"/>
      <c r="EI11" s="4" t="s">
        <v>21</v>
      </c>
      <c r="EK11" s="222" t="s">
        <v>384</v>
      </c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223"/>
    </row>
    <row r="12" spans="1:153" ht="16.5" customHeight="1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EI12" s="4" t="s">
        <v>22</v>
      </c>
      <c r="EK12" s="135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216"/>
    </row>
    <row r="13" spans="1:153" ht="15" customHeight="1">
      <c r="A13" s="1" t="s">
        <v>25</v>
      </c>
      <c r="AB13" s="82" t="s">
        <v>216</v>
      </c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EI13" s="4" t="s">
        <v>23</v>
      </c>
      <c r="EK13" s="135" t="s">
        <v>220</v>
      </c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216"/>
    </row>
    <row r="14" spans="139:153" ht="13.5">
      <c r="EI14" s="4" t="s">
        <v>22</v>
      </c>
      <c r="EK14" s="135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216"/>
    </row>
    <row r="15" spans="139:153" ht="13.5">
      <c r="EI15" s="4" t="s">
        <v>26</v>
      </c>
      <c r="EK15" s="135" t="s">
        <v>386</v>
      </c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216"/>
    </row>
    <row r="16" spans="1:153" ht="13.5">
      <c r="A16" s="1" t="s">
        <v>30</v>
      </c>
      <c r="K16" s="82" t="s">
        <v>316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EI16" s="4" t="s">
        <v>27</v>
      </c>
      <c r="EK16" s="135" t="s">
        <v>242</v>
      </c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216"/>
    </row>
    <row r="17" spans="1:153" ht="15" customHeight="1" thickBot="1">
      <c r="A17" s="1" t="s">
        <v>31</v>
      </c>
      <c r="EI17" s="4" t="s">
        <v>28</v>
      </c>
      <c r="EK17" s="131" t="s">
        <v>29</v>
      </c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217"/>
    </row>
    <row r="18" ht="8.25" customHeight="1"/>
    <row r="19" spans="1:153" s="3" customFormat="1" ht="12" customHeight="1">
      <c r="A19" s="218" t="s">
        <v>33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</row>
    <row r="20" ht="6.75" customHeight="1"/>
    <row r="21" spans="1:153" ht="12" customHeight="1">
      <c r="A21" s="180" t="s">
        <v>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1"/>
      <c r="BX21" s="170" t="s">
        <v>1</v>
      </c>
      <c r="BY21" s="171"/>
      <c r="BZ21" s="171"/>
      <c r="CA21" s="171"/>
      <c r="CB21" s="171"/>
      <c r="CC21" s="171"/>
      <c r="CD21" s="171"/>
      <c r="CE21" s="186"/>
      <c r="CF21" s="170" t="s">
        <v>375</v>
      </c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86"/>
      <c r="CS21" s="170" t="s">
        <v>376</v>
      </c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86"/>
      <c r="DF21" s="219" t="s">
        <v>145</v>
      </c>
      <c r="DG21" s="215" t="s">
        <v>6</v>
      </c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180"/>
      <c r="DX21" s="180"/>
      <c r="DY21" s="180"/>
      <c r="DZ21" s="180"/>
      <c r="EA21" s="180"/>
      <c r="EB21" s="180"/>
      <c r="EC21" s="180"/>
      <c r="ED21" s="180"/>
      <c r="EE21" s="180"/>
      <c r="EF21" s="180"/>
      <c r="EG21" s="180"/>
      <c r="EH21" s="180"/>
      <c r="EI21" s="180"/>
      <c r="EJ21" s="180"/>
      <c r="EK21" s="180"/>
      <c r="EL21" s="180"/>
      <c r="EM21" s="180"/>
      <c r="EN21" s="180"/>
      <c r="EO21" s="180"/>
      <c r="EP21" s="180"/>
      <c r="EQ21" s="180"/>
      <c r="ER21" s="180"/>
      <c r="ES21" s="180"/>
      <c r="ET21" s="180"/>
      <c r="EU21" s="180"/>
      <c r="EV21" s="180"/>
      <c r="EW21" s="180"/>
    </row>
    <row r="22" spans="1:153" ht="12.7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3"/>
      <c r="BX22" s="187"/>
      <c r="BY22" s="188"/>
      <c r="BZ22" s="188"/>
      <c r="CA22" s="188"/>
      <c r="CB22" s="188"/>
      <c r="CC22" s="188"/>
      <c r="CD22" s="188"/>
      <c r="CE22" s="189"/>
      <c r="CF22" s="187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9"/>
      <c r="CS22" s="187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9"/>
      <c r="DF22" s="220"/>
      <c r="DG22" s="91" t="s">
        <v>146</v>
      </c>
      <c r="DH22" s="91"/>
      <c r="DI22" s="91"/>
      <c r="DJ22" s="91"/>
      <c r="DK22" s="129" t="s">
        <v>147</v>
      </c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8"/>
      <c r="DX22" s="129" t="s">
        <v>340</v>
      </c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8"/>
      <c r="EK22" s="170" t="s">
        <v>5</v>
      </c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</row>
    <row r="23" spans="1:153" ht="198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5"/>
      <c r="BX23" s="172"/>
      <c r="BY23" s="173"/>
      <c r="BZ23" s="173"/>
      <c r="CA23" s="173"/>
      <c r="CB23" s="173"/>
      <c r="CC23" s="173"/>
      <c r="CD23" s="173"/>
      <c r="CE23" s="190"/>
      <c r="CF23" s="172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90"/>
      <c r="CS23" s="172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90"/>
      <c r="DF23" s="221"/>
      <c r="DG23" s="6" t="s">
        <v>148</v>
      </c>
      <c r="DH23" s="5" t="s">
        <v>149</v>
      </c>
      <c r="DI23" s="5" t="s">
        <v>150</v>
      </c>
      <c r="DJ23" s="6" t="s">
        <v>319</v>
      </c>
      <c r="DK23" s="174" t="s">
        <v>3</v>
      </c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6"/>
      <c r="DX23" s="174" t="s">
        <v>4</v>
      </c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6"/>
      <c r="EK23" s="172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</row>
    <row r="24" spans="1:153" ht="16.5" customHeight="1">
      <c r="A24" s="163" t="s">
        <v>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4"/>
      <c r="BX24" s="213" t="s">
        <v>8</v>
      </c>
      <c r="BY24" s="213"/>
      <c r="BZ24" s="213"/>
      <c r="CA24" s="213"/>
      <c r="CB24" s="213"/>
      <c r="CC24" s="213"/>
      <c r="CD24" s="213"/>
      <c r="CE24" s="213"/>
      <c r="CF24" s="213" t="s">
        <v>9</v>
      </c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 t="s">
        <v>10</v>
      </c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7" t="s">
        <v>11</v>
      </c>
      <c r="DG24" s="7" t="s">
        <v>12</v>
      </c>
      <c r="DH24" s="7" t="s">
        <v>13</v>
      </c>
      <c r="DI24" s="7" t="s">
        <v>14</v>
      </c>
      <c r="DJ24" s="7" t="s">
        <v>151</v>
      </c>
      <c r="DK24" s="213" t="s">
        <v>152</v>
      </c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 t="s">
        <v>153</v>
      </c>
      <c r="DY24" s="213"/>
      <c r="DZ24" s="213"/>
      <c r="EA24" s="213"/>
      <c r="EB24" s="213"/>
      <c r="EC24" s="213"/>
      <c r="ED24" s="213"/>
      <c r="EE24" s="213"/>
      <c r="EF24" s="213"/>
      <c r="EG24" s="213"/>
      <c r="EH24" s="213"/>
      <c r="EI24" s="213"/>
      <c r="EJ24" s="213"/>
      <c r="EK24" s="213" t="s">
        <v>154</v>
      </c>
      <c r="EL24" s="213"/>
      <c r="EM24" s="213"/>
      <c r="EN24" s="213"/>
      <c r="EO24" s="213"/>
      <c r="EP24" s="213"/>
      <c r="EQ24" s="213"/>
      <c r="ER24" s="213"/>
      <c r="ES24" s="213"/>
      <c r="ET24" s="213"/>
      <c r="EU24" s="213"/>
      <c r="EV24" s="213"/>
      <c r="EW24" s="213"/>
    </row>
    <row r="25" spans="1:153" ht="13.5" customHeight="1">
      <c r="A25" s="105" t="s">
        <v>377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214"/>
      <c r="BX25" s="90" t="s">
        <v>34</v>
      </c>
      <c r="BY25" s="90"/>
      <c r="BZ25" s="90"/>
      <c r="CA25" s="90"/>
      <c r="CB25" s="90"/>
      <c r="CC25" s="90"/>
      <c r="CD25" s="90"/>
      <c r="CE25" s="90"/>
      <c r="CF25" s="90" t="s">
        <v>35</v>
      </c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 t="s">
        <v>35</v>
      </c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"/>
      <c r="DG25" s="10">
        <f>SUM(DH25:DJ25)</f>
        <v>467.36</v>
      </c>
      <c r="DH25" s="10">
        <v>467.36</v>
      </c>
      <c r="DI25" s="10"/>
      <c r="DJ25" s="10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</row>
    <row r="26" spans="1:153" ht="12.75" customHeight="1">
      <c r="A26" s="105" t="s">
        <v>378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214"/>
      <c r="BX26" s="90" t="s">
        <v>36</v>
      </c>
      <c r="BY26" s="90"/>
      <c r="BZ26" s="90"/>
      <c r="CA26" s="90"/>
      <c r="CB26" s="90"/>
      <c r="CC26" s="90"/>
      <c r="CD26" s="90"/>
      <c r="CE26" s="90"/>
      <c r="CF26" s="90" t="s">
        <v>35</v>
      </c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 t="s">
        <v>35</v>
      </c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"/>
      <c r="DG26" s="10"/>
      <c r="DH26" s="10"/>
      <c r="DI26" s="10"/>
      <c r="DJ26" s="10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</row>
    <row r="27" spans="1:153" ht="13.5">
      <c r="A27" s="153" t="s">
        <v>37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229"/>
      <c r="BX27" s="193" t="s">
        <v>38</v>
      </c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"/>
      <c r="DG27" s="10">
        <f>SUM(DH27:DJ27)</f>
        <v>6704912</v>
      </c>
      <c r="DH27" s="10">
        <f>DH28+DH43+DH46+DH50+DH32</f>
        <v>6501972</v>
      </c>
      <c r="DI27" s="10">
        <f>DI28+DI43+DI46+DI50+DI32</f>
        <v>152940</v>
      </c>
      <c r="DJ27" s="10">
        <f>DJ28+DJ43+DJ46+DJ50+DJ32</f>
        <v>50000</v>
      </c>
      <c r="DK27" s="194">
        <f>DK28+DK32+DK43+DK46+DK50</f>
        <v>7750000</v>
      </c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>
        <f>DX28+DX32+DX43+DX46+DX50</f>
        <v>7750000</v>
      </c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>
        <f>EK28+EK32+EK43+EK46+EK50</f>
        <v>0</v>
      </c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</row>
    <row r="28" spans="1:153" ht="28.5" customHeight="1">
      <c r="A28" s="242" t="s">
        <v>39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3"/>
      <c r="BX28" s="193" t="s">
        <v>40</v>
      </c>
      <c r="BY28" s="193"/>
      <c r="BZ28" s="193"/>
      <c r="CA28" s="193"/>
      <c r="CB28" s="193"/>
      <c r="CC28" s="193"/>
      <c r="CD28" s="193"/>
      <c r="CE28" s="193"/>
      <c r="CF28" s="210" t="s">
        <v>221</v>
      </c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1"/>
      <c r="CS28" s="193" t="s">
        <v>41</v>
      </c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9"/>
      <c r="DG28" s="10">
        <f>SUM(DH28:DJ28)</f>
        <v>0</v>
      </c>
      <c r="DH28" s="10">
        <f>SUM(DH29:DH31)</f>
        <v>0</v>
      </c>
      <c r="DI28" s="10">
        <f>SUM(DI29:DI31)</f>
        <v>0</v>
      </c>
      <c r="DJ28" s="10">
        <f>SUM(DJ29:DJ31)</f>
        <v>0</v>
      </c>
      <c r="DK28" s="194">
        <f>SUM(DK29:DW31)</f>
        <v>0</v>
      </c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>
        <f>SUM(DX29:EJ31)</f>
        <v>0</v>
      </c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>
        <f>SUM(EK29:EW31)</f>
        <v>0</v>
      </c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</row>
    <row r="29" spans="1:153" ht="13.5">
      <c r="A29" s="256" t="s">
        <v>42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7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 t="s">
        <v>41</v>
      </c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211">
        <f>SUM(DH29:DJ30)</f>
        <v>0</v>
      </c>
      <c r="DH29" s="195"/>
      <c r="DI29" s="195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</row>
    <row r="30" spans="1:153" ht="13.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1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212"/>
      <c r="DH30" s="196"/>
      <c r="DI30" s="196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</row>
    <row r="31" spans="1:153" ht="13.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8"/>
      <c r="BX31" s="136"/>
      <c r="BY31" s="84"/>
      <c r="BZ31" s="84"/>
      <c r="CA31" s="84"/>
      <c r="CB31" s="84"/>
      <c r="CC31" s="84"/>
      <c r="CD31" s="84"/>
      <c r="CE31" s="85"/>
      <c r="CF31" s="136" t="s">
        <v>221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5"/>
      <c r="CS31" s="136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8"/>
      <c r="DG31" s="14">
        <f>SUM(DH31:DJ31)</f>
        <v>0</v>
      </c>
      <c r="DH31" s="15"/>
      <c r="DI31" s="15"/>
      <c r="DJ31" s="13"/>
      <c r="DK31" s="203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5"/>
      <c r="DX31" s="203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5"/>
      <c r="EK31" s="203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5"/>
    </row>
    <row r="32" spans="1:154" ht="25.5" customHeight="1">
      <c r="A32" s="242" t="s">
        <v>43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3"/>
      <c r="BX32" s="193" t="s">
        <v>44</v>
      </c>
      <c r="BY32" s="193"/>
      <c r="BZ32" s="193"/>
      <c r="CA32" s="193"/>
      <c r="CB32" s="193"/>
      <c r="CC32" s="193"/>
      <c r="CD32" s="193"/>
      <c r="CE32" s="193"/>
      <c r="CF32" s="193" t="s">
        <v>362</v>
      </c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 t="s">
        <v>45</v>
      </c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9"/>
      <c r="DG32" s="14">
        <f>SUM(DH32:DJ32)</f>
        <v>6551972</v>
      </c>
      <c r="DH32" s="10">
        <f>DH34+DH38</f>
        <v>6501972</v>
      </c>
      <c r="DI32" s="10">
        <f>DI34+DI38</f>
        <v>0</v>
      </c>
      <c r="DJ32" s="10">
        <f>DJ34+DJ38</f>
        <v>50000</v>
      </c>
      <c r="DK32" s="194">
        <f>DK34+DK38</f>
        <v>7750000</v>
      </c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>
        <f>DX34+DX38</f>
        <v>7750000</v>
      </c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3"/>
    </row>
    <row r="33" spans="1:153" ht="10.5" customHeight="1">
      <c r="A33" s="206" t="s">
        <v>42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7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8"/>
      <c r="DG33" s="13"/>
      <c r="DH33" s="13"/>
      <c r="DI33" s="13"/>
      <c r="DJ33" s="13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</row>
    <row r="34" spans="1:153" s="3" customFormat="1" ht="48" customHeight="1">
      <c r="A34" s="232" t="s">
        <v>219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3"/>
      <c r="BX34" s="193" t="s">
        <v>46</v>
      </c>
      <c r="BY34" s="193"/>
      <c r="BZ34" s="193"/>
      <c r="CA34" s="193"/>
      <c r="CB34" s="193"/>
      <c r="CC34" s="193"/>
      <c r="CD34" s="193"/>
      <c r="CE34" s="193"/>
      <c r="CF34" s="193" t="s">
        <v>362</v>
      </c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 t="s">
        <v>45</v>
      </c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9"/>
      <c r="DG34" s="14">
        <f>SUM(DH34:DJ34)</f>
        <v>6501972</v>
      </c>
      <c r="DH34" s="10">
        <f>SUM(DH36:DH37)</f>
        <v>6501972</v>
      </c>
      <c r="DI34" s="10">
        <f>SUM(DI36:DI37)</f>
        <v>0</v>
      </c>
      <c r="DJ34" s="10">
        <f>SUM(DJ36:DJ37)</f>
        <v>0</v>
      </c>
      <c r="DK34" s="194">
        <f>SUM(DK36:DW37)</f>
        <v>7700000</v>
      </c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>
        <f>SUM(DX36:EJ37)</f>
        <v>7700000</v>
      </c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</row>
    <row r="35" spans="1:153" ht="15" customHeight="1">
      <c r="A35" s="206" t="s">
        <v>42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7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8"/>
      <c r="DG35" s="13"/>
      <c r="DH35" s="13"/>
      <c r="DI35" s="13"/>
      <c r="DJ35" s="13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</row>
    <row r="36" spans="1:153" ht="30" customHeight="1">
      <c r="A36" s="199" t="s">
        <v>367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200"/>
      <c r="BX36" s="90"/>
      <c r="BY36" s="90"/>
      <c r="BZ36" s="90"/>
      <c r="CA36" s="90"/>
      <c r="CB36" s="90"/>
      <c r="CC36" s="90"/>
      <c r="CD36" s="90"/>
      <c r="CE36" s="90"/>
      <c r="CF36" s="136" t="s">
        <v>362</v>
      </c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  <c r="CS36" s="90" t="s">
        <v>45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8"/>
      <c r="DG36" s="14">
        <f>SUM(DH36:DJ36)</f>
        <v>6501972</v>
      </c>
      <c r="DH36" s="13">
        <v>6501972</v>
      </c>
      <c r="DI36" s="13"/>
      <c r="DJ36" s="13"/>
      <c r="DK36" s="179">
        <v>7700000</v>
      </c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>
        <v>7700000</v>
      </c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</row>
    <row r="37" spans="1:153" ht="13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200"/>
      <c r="BX37" s="90"/>
      <c r="BY37" s="90"/>
      <c r="BZ37" s="90"/>
      <c r="CA37" s="90"/>
      <c r="CB37" s="90"/>
      <c r="CC37" s="90"/>
      <c r="CD37" s="90"/>
      <c r="CE37" s="90"/>
      <c r="CF37" s="136" t="s">
        <v>221</v>
      </c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  <c r="CS37" s="90" t="s">
        <v>45</v>
      </c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16"/>
      <c r="DG37" s="14">
        <f>SUM(DH37:DJ37)</f>
        <v>0</v>
      </c>
      <c r="DH37" s="12"/>
      <c r="DI37" s="12"/>
      <c r="DJ37" s="13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</row>
    <row r="38" spans="1:153" s="3" customFormat="1" ht="21.75" customHeight="1">
      <c r="A38" s="232" t="s">
        <v>217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3"/>
      <c r="BX38" s="193" t="s">
        <v>47</v>
      </c>
      <c r="BY38" s="193"/>
      <c r="BZ38" s="193"/>
      <c r="CA38" s="193"/>
      <c r="CB38" s="193"/>
      <c r="CC38" s="193"/>
      <c r="CD38" s="193"/>
      <c r="CE38" s="193"/>
      <c r="CF38" s="193" t="s">
        <v>362</v>
      </c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3"/>
      <c r="CR38" s="193"/>
      <c r="CS38" s="193" t="s">
        <v>45</v>
      </c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7"/>
      <c r="DG38" s="11">
        <f>SUM(DG40:DG42)</f>
        <v>50000</v>
      </c>
      <c r="DH38" s="11">
        <f>SUM(DH40:DH42)</f>
        <v>0</v>
      </c>
      <c r="DI38" s="11">
        <f>SUM(DI40:DI42)</f>
        <v>0</v>
      </c>
      <c r="DJ38" s="11">
        <f>SUM(DJ40:DJ42)</f>
        <v>50000</v>
      </c>
      <c r="DK38" s="194">
        <f>SUM(DK40:DW42)</f>
        <v>50000</v>
      </c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>
        <f>SUM(DX40:EJ42)</f>
        <v>50000</v>
      </c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</row>
    <row r="39" spans="1:153" ht="14.25" customHeight="1">
      <c r="A39" s="206" t="s">
        <v>42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7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8"/>
      <c r="DG39" s="13"/>
      <c r="DH39" s="13"/>
      <c r="DI39" s="13"/>
      <c r="DJ39" s="13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179"/>
      <c r="EJ39" s="179"/>
      <c r="EK39" s="179"/>
      <c r="EL39" s="179"/>
      <c r="EM39" s="179"/>
      <c r="EN39" s="179"/>
      <c r="EO39" s="179"/>
      <c r="EP39" s="179"/>
      <c r="EQ39" s="179"/>
      <c r="ER39" s="179"/>
      <c r="ES39" s="179"/>
      <c r="ET39" s="179"/>
      <c r="EU39" s="179"/>
      <c r="EV39" s="179"/>
      <c r="EW39" s="179"/>
    </row>
    <row r="40" spans="1:153" ht="13.5" customHeight="1">
      <c r="A40" s="258" t="s">
        <v>363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9"/>
      <c r="BX40" s="90"/>
      <c r="BY40" s="90"/>
      <c r="BZ40" s="90"/>
      <c r="CA40" s="90"/>
      <c r="CB40" s="90"/>
      <c r="CC40" s="90"/>
      <c r="CD40" s="90"/>
      <c r="CE40" s="90"/>
      <c r="CF40" s="136" t="s">
        <v>362</v>
      </c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5"/>
      <c r="CS40" s="90" t="s">
        <v>45</v>
      </c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16"/>
      <c r="DG40" s="14">
        <f>SUM(DH40:DJ40)</f>
        <v>13500</v>
      </c>
      <c r="DH40" s="12"/>
      <c r="DI40" s="12"/>
      <c r="DJ40" s="13">
        <v>13500</v>
      </c>
      <c r="DK40" s="203">
        <v>13500</v>
      </c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5"/>
      <c r="DX40" s="179">
        <v>13500</v>
      </c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</row>
    <row r="41" spans="1:153" ht="15" customHeight="1">
      <c r="A41" s="258" t="s">
        <v>364</v>
      </c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9"/>
      <c r="BX41" s="90"/>
      <c r="BY41" s="90"/>
      <c r="BZ41" s="90"/>
      <c r="CA41" s="90"/>
      <c r="CB41" s="90"/>
      <c r="CC41" s="90"/>
      <c r="CD41" s="90"/>
      <c r="CE41" s="90"/>
      <c r="CF41" s="136" t="s">
        <v>362</v>
      </c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5"/>
      <c r="CS41" s="90" t="s">
        <v>45</v>
      </c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16"/>
      <c r="DG41" s="14">
        <f>SUM(DH41:DJ41)</f>
        <v>11000</v>
      </c>
      <c r="DH41" s="12"/>
      <c r="DI41" s="12"/>
      <c r="DJ41" s="13">
        <v>11000</v>
      </c>
      <c r="DK41" s="203">
        <v>11000</v>
      </c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5"/>
      <c r="DX41" s="179">
        <v>11000</v>
      </c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</row>
    <row r="42" spans="1:153" ht="15" customHeight="1">
      <c r="A42" s="258" t="s">
        <v>365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9"/>
      <c r="BX42" s="90"/>
      <c r="BY42" s="90"/>
      <c r="BZ42" s="90"/>
      <c r="CA42" s="90"/>
      <c r="CB42" s="90"/>
      <c r="CC42" s="90"/>
      <c r="CD42" s="90"/>
      <c r="CE42" s="90"/>
      <c r="CF42" s="136" t="s">
        <v>362</v>
      </c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5"/>
      <c r="CS42" s="90" t="s">
        <v>45</v>
      </c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16"/>
      <c r="DG42" s="14">
        <f>SUM(DH42:DJ42)</f>
        <v>25500</v>
      </c>
      <c r="DH42" s="12"/>
      <c r="DI42" s="12"/>
      <c r="DJ42" s="13">
        <v>25500</v>
      </c>
      <c r="DK42" s="203">
        <v>25500</v>
      </c>
      <c r="DL42" s="204"/>
      <c r="DM42" s="204"/>
      <c r="DN42" s="204"/>
      <c r="DO42" s="204"/>
      <c r="DP42" s="204"/>
      <c r="DQ42" s="204"/>
      <c r="DR42" s="204"/>
      <c r="DS42" s="204"/>
      <c r="DT42" s="204"/>
      <c r="DU42" s="204"/>
      <c r="DV42" s="204"/>
      <c r="DW42" s="205"/>
      <c r="DX42" s="179">
        <v>25500</v>
      </c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</row>
    <row r="43" spans="1:153" ht="27" customHeight="1">
      <c r="A43" s="242" t="s">
        <v>48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3"/>
      <c r="BX43" s="193" t="s">
        <v>49</v>
      </c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 t="s">
        <v>50</v>
      </c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6"/>
      <c r="DG43" s="14">
        <f>SUM(DH43:DJ43)</f>
        <v>0</v>
      </c>
      <c r="DH43" s="12">
        <f>SUM(DH44)</f>
        <v>0</v>
      </c>
      <c r="DI43" s="12">
        <f>SUM(DI44)</f>
        <v>0</v>
      </c>
      <c r="DJ43" s="12">
        <f>SUM(DJ44)</f>
        <v>0</v>
      </c>
      <c r="DK43" s="179">
        <f>SUM(DK44)</f>
        <v>0</v>
      </c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>
        <f>SUM(DX44)</f>
        <v>0</v>
      </c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</row>
    <row r="44" spans="1:153" ht="10.5" customHeight="1">
      <c r="A44" s="256" t="s">
        <v>42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7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 t="s">
        <v>50</v>
      </c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197"/>
      <c r="DG44" s="195">
        <f>SUM(DH44:DJ45)</f>
        <v>0</v>
      </c>
      <c r="DH44" s="195"/>
      <c r="DI44" s="195"/>
      <c r="DJ44" s="205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</row>
    <row r="45" spans="1:153" ht="10.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250"/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0"/>
      <c r="BN45" s="250"/>
      <c r="BO45" s="250"/>
      <c r="BP45" s="250"/>
      <c r="BQ45" s="250"/>
      <c r="BR45" s="250"/>
      <c r="BS45" s="250"/>
      <c r="BT45" s="250"/>
      <c r="BU45" s="250"/>
      <c r="BV45" s="250"/>
      <c r="BW45" s="251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5"/>
      <c r="DG45" s="196"/>
      <c r="DH45" s="196"/>
      <c r="DI45" s="196"/>
      <c r="DJ45" s="205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</row>
    <row r="46" spans="1:153" ht="18" customHeight="1">
      <c r="A46" s="242" t="s">
        <v>51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3"/>
      <c r="BX46" s="193" t="s">
        <v>52</v>
      </c>
      <c r="BY46" s="193"/>
      <c r="BZ46" s="193"/>
      <c r="CA46" s="193"/>
      <c r="CB46" s="193"/>
      <c r="CC46" s="193"/>
      <c r="CD46" s="193"/>
      <c r="CE46" s="193"/>
      <c r="CF46" s="193" t="s">
        <v>362</v>
      </c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 t="s">
        <v>53</v>
      </c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8"/>
      <c r="DG46" s="14">
        <f>SUM(DH46:DJ46)</f>
        <v>152940</v>
      </c>
      <c r="DH46" s="19">
        <f>SUM(DH47:DH49)</f>
        <v>0</v>
      </c>
      <c r="DI46" s="19">
        <f>SUM(DI47:DI49)</f>
        <v>152940</v>
      </c>
      <c r="DJ46" s="19">
        <f>SUM(DJ47:DJ49)</f>
        <v>0</v>
      </c>
      <c r="DK46" s="194">
        <f>SUM(DK47:DW49)</f>
        <v>0</v>
      </c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>
        <f>SUM(DX47:EJ49)</f>
        <v>0</v>
      </c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</row>
    <row r="47" spans="1:153" ht="10.5" customHeight="1">
      <c r="A47" s="252" t="s">
        <v>366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3"/>
      <c r="BX47" s="90"/>
      <c r="BY47" s="90"/>
      <c r="BZ47" s="90"/>
      <c r="CA47" s="90"/>
      <c r="CB47" s="90"/>
      <c r="CC47" s="90"/>
      <c r="CD47" s="90"/>
      <c r="CE47" s="90"/>
      <c r="CF47" s="90" t="s">
        <v>362</v>
      </c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 t="s">
        <v>53</v>
      </c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197" t="s">
        <v>361</v>
      </c>
      <c r="DG47" s="211">
        <f>SUM(DH47:DJ48)</f>
        <v>152940</v>
      </c>
      <c r="DH47" s="195"/>
      <c r="DI47" s="195">
        <v>152940</v>
      </c>
      <c r="DJ47" s="205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</row>
    <row r="48" spans="1:153" ht="19.5" customHeight="1">
      <c r="A48" s="254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5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5"/>
      <c r="DG48" s="212"/>
      <c r="DH48" s="196"/>
      <c r="DI48" s="196"/>
      <c r="DJ48" s="205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</row>
    <row r="49" spans="1:153" ht="1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9"/>
      <c r="BX49" s="90"/>
      <c r="BY49" s="90"/>
      <c r="BZ49" s="90"/>
      <c r="CA49" s="90"/>
      <c r="CB49" s="90"/>
      <c r="CC49" s="90"/>
      <c r="CD49" s="90"/>
      <c r="CE49" s="90"/>
      <c r="CF49" s="136" t="s">
        <v>221</v>
      </c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5"/>
      <c r="CS49" s="90" t="s">
        <v>53</v>
      </c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8"/>
      <c r="DG49" s="14">
        <f>SUM(DH49:DJ49)</f>
        <v>0</v>
      </c>
      <c r="DH49" s="13"/>
      <c r="DI49" s="13"/>
      <c r="DJ49" s="13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</row>
    <row r="50" spans="1:153" ht="15" customHeight="1">
      <c r="A50" s="242" t="s">
        <v>54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3"/>
      <c r="BX50" s="193" t="s">
        <v>55</v>
      </c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 t="s">
        <v>56</v>
      </c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8"/>
      <c r="DG50" s="13">
        <f>SUM(DH50:DJ50)</f>
        <v>0</v>
      </c>
      <c r="DH50" s="13">
        <f>SUM(DH51:DH53)</f>
        <v>0</v>
      </c>
      <c r="DI50" s="13">
        <f>SUM(DI51:DI53)</f>
        <v>0</v>
      </c>
      <c r="DJ50" s="13">
        <f>SUM(DJ51:DJ53)</f>
        <v>0</v>
      </c>
      <c r="DK50" s="179">
        <f>SUM(DK51:DW53)</f>
        <v>0</v>
      </c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>
        <f>SUM(DX51:EJ53)</f>
        <v>0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</row>
    <row r="51" spans="1:153" ht="12" customHeight="1">
      <c r="A51" s="244" t="s">
        <v>42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5"/>
      <c r="BX51" s="90"/>
      <c r="BY51" s="90"/>
      <c r="BZ51" s="90"/>
      <c r="CA51" s="90"/>
      <c r="CB51" s="90"/>
      <c r="CC51" s="90"/>
      <c r="CD51" s="90"/>
      <c r="CE51" s="90"/>
      <c r="CF51" s="90" t="s">
        <v>221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197"/>
      <c r="DG51" s="195">
        <v>0</v>
      </c>
      <c r="DH51" s="195"/>
      <c r="DI51" s="195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</row>
    <row r="52" spans="1:153" ht="10.5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7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5"/>
      <c r="DG52" s="196"/>
      <c r="DH52" s="196"/>
      <c r="DI52" s="196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</row>
    <row r="53" spans="1:153" ht="13.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200"/>
      <c r="BX53" s="90"/>
      <c r="BY53" s="90"/>
      <c r="BZ53" s="90"/>
      <c r="CA53" s="90"/>
      <c r="CB53" s="90"/>
      <c r="CC53" s="90"/>
      <c r="CD53" s="90"/>
      <c r="CE53" s="90"/>
      <c r="CF53" s="136" t="s">
        <v>221</v>
      </c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5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8"/>
      <c r="DG53" s="13">
        <f>SUM(DH53:DJ53)</f>
        <v>0</v>
      </c>
      <c r="DH53" s="13"/>
      <c r="DI53" s="13"/>
      <c r="DJ53" s="13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</row>
    <row r="54" spans="1:153" ht="12.75" customHeight="1">
      <c r="A54" s="242" t="s">
        <v>57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3"/>
      <c r="BX54" s="193" t="s">
        <v>58</v>
      </c>
      <c r="BY54" s="193"/>
      <c r="BZ54" s="193"/>
      <c r="CA54" s="193"/>
      <c r="CB54" s="193"/>
      <c r="CC54" s="193"/>
      <c r="CD54" s="193"/>
      <c r="CE54" s="193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8"/>
      <c r="DG54" s="13">
        <f>SUM(DH54:DJ54)</f>
        <v>0</v>
      </c>
      <c r="DH54" s="13">
        <f>SUM(DH55:DH57)</f>
        <v>0</v>
      </c>
      <c r="DI54" s="13">
        <f>SUM(DI55:DI57)</f>
        <v>0</v>
      </c>
      <c r="DJ54" s="13">
        <f>SUM(DJ55:DJ57)</f>
        <v>0</v>
      </c>
      <c r="DK54" s="179">
        <f>SUM(DK55:DW57)</f>
        <v>0</v>
      </c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>
        <f>SUM(DX55:EJ57)</f>
        <v>0</v>
      </c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</row>
    <row r="55" spans="1:153" ht="10.5" customHeight="1">
      <c r="A55" s="244" t="s">
        <v>42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5"/>
      <c r="BX55" s="90"/>
      <c r="BY55" s="90"/>
      <c r="BZ55" s="90"/>
      <c r="CA55" s="90"/>
      <c r="CB55" s="90"/>
      <c r="CC55" s="90"/>
      <c r="CD55" s="90"/>
      <c r="CE55" s="90"/>
      <c r="CF55" s="90" t="s">
        <v>221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197"/>
      <c r="DG55" s="195">
        <v>0</v>
      </c>
      <c r="DH55" s="195"/>
      <c r="DI55" s="195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</row>
    <row r="56" spans="1:153" ht="10.5" customHeight="1">
      <c r="A56" s="24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7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5"/>
      <c r="DG56" s="196"/>
      <c r="DH56" s="196"/>
      <c r="DI56" s="196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</row>
    <row r="57" spans="1:153" ht="13.5" customHeight="1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200"/>
      <c r="BX57" s="90"/>
      <c r="BY57" s="90"/>
      <c r="BZ57" s="90"/>
      <c r="CA57" s="90"/>
      <c r="CB57" s="90"/>
      <c r="CC57" s="90"/>
      <c r="CD57" s="90"/>
      <c r="CE57" s="90"/>
      <c r="CF57" s="136" t="s">
        <v>221</v>
      </c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5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8"/>
      <c r="DG57" s="13">
        <f>SUM(DH57:DJ57)</f>
        <v>0</v>
      </c>
      <c r="DH57" s="13"/>
      <c r="DI57" s="13"/>
      <c r="DJ57" s="13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/>
      <c r="EW57" s="179"/>
    </row>
    <row r="58" spans="1:153" ht="15" customHeight="1">
      <c r="A58" s="242" t="s">
        <v>320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3"/>
      <c r="BX58" s="193" t="s">
        <v>59</v>
      </c>
      <c r="BY58" s="193"/>
      <c r="BZ58" s="193"/>
      <c r="CA58" s="193"/>
      <c r="CB58" s="193"/>
      <c r="CC58" s="193"/>
      <c r="CD58" s="193"/>
      <c r="CE58" s="193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 t="s">
        <v>35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8"/>
      <c r="DG58" s="13">
        <f>SUM(DH58:DJ58)</f>
        <v>0</v>
      </c>
      <c r="DH58" s="13"/>
      <c r="DI58" s="13"/>
      <c r="DJ58" s="13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</row>
    <row r="59" spans="1:153" ht="33.75" customHeight="1">
      <c r="A59" s="199" t="s">
        <v>60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200"/>
      <c r="BX59" s="90" t="s">
        <v>61</v>
      </c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 t="s">
        <v>62</v>
      </c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8"/>
      <c r="DG59" s="13">
        <f>SUM(DH59:DJ59)</f>
        <v>0</v>
      </c>
      <c r="DH59" s="8"/>
      <c r="DI59" s="8"/>
      <c r="DJ59" s="8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 t="s">
        <v>35</v>
      </c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</row>
    <row r="60" spans="1:153" ht="10.5" customHeight="1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20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8"/>
      <c r="DG60" s="13">
        <f>SUM(DH60:DJ60)</f>
        <v>0</v>
      </c>
      <c r="DH60" s="8"/>
      <c r="DI60" s="8"/>
      <c r="DJ60" s="8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</row>
    <row r="61" spans="1:153" ht="15" customHeight="1">
      <c r="A61" s="153" t="s">
        <v>63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229"/>
      <c r="BX61" s="193" t="s">
        <v>64</v>
      </c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 t="s">
        <v>35</v>
      </c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8"/>
      <c r="DG61" s="10">
        <f>DG62+DG72+DG74+DG75+DG76+DG77+DG79+DG86+DG95+DG105+DG135</f>
        <v>6705379.359999999</v>
      </c>
      <c r="DH61" s="10">
        <f>DH62+DH72+DH74+DH75+DH76+DH77+DH79+DH86+DH95+DH105+DH135</f>
        <v>6502439.36</v>
      </c>
      <c r="DI61" s="10">
        <f>DI62+DI72+DI74+DI75+DI76+DI77+DI79+DI86+DI95+DI105+DI135+DI132</f>
        <v>152940</v>
      </c>
      <c r="DJ61" s="10">
        <f>DJ62+DJ72+DJ74+DJ75+DJ76+DJ77+DJ79+DJ86+DJ95+DJ105+DJ135+DJ132</f>
        <v>50000</v>
      </c>
      <c r="DK61" s="194">
        <f>DK62+DK72+DK74+DK75+DK76+DK77+DK79+DK83+DK84+DK85+DK86+DK95+DK103+DK105</f>
        <v>7750000</v>
      </c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>
        <f>DX62+DX72+DX74+DX75+DX76+DX77+DX79+DX83+DX84+DX85+DX86+DX95+DX103+DX105</f>
        <v>7750000</v>
      </c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</row>
    <row r="62" spans="1:153" s="3" customFormat="1" ht="31.5" customHeight="1">
      <c r="A62" s="240" t="s">
        <v>163</v>
      </c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1"/>
      <c r="BX62" s="193" t="s">
        <v>65</v>
      </c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 t="s">
        <v>35</v>
      </c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9"/>
      <c r="DG62" s="10">
        <f>DG63+DG66+DG71</f>
        <v>4319993</v>
      </c>
      <c r="DH62" s="10">
        <f>DH63+DH66+DH71</f>
        <v>4307993</v>
      </c>
      <c r="DI62" s="10">
        <f>DI63+DI66+DI71</f>
        <v>0</v>
      </c>
      <c r="DJ62" s="10">
        <f>DJ63+DJ66+DJ71</f>
        <v>12000</v>
      </c>
      <c r="DK62" s="194">
        <f>DK63+DK66+DK71</f>
        <v>5250000</v>
      </c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>
        <f>DX63+DX66+DX71</f>
        <v>5250000</v>
      </c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3" t="s">
        <v>35</v>
      </c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</row>
    <row r="63" spans="1:153" s="3" customFormat="1" ht="27.75" customHeight="1">
      <c r="A63" s="232" t="s">
        <v>379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3"/>
      <c r="BX63" s="193" t="s">
        <v>66</v>
      </c>
      <c r="BY63" s="193"/>
      <c r="BZ63" s="193"/>
      <c r="CA63" s="193"/>
      <c r="CB63" s="193"/>
      <c r="CC63" s="193"/>
      <c r="CD63" s="193"/>
      <c r="CE63" s="193"/>
      <c r="CF63" s="193" t="s">
        <v>67</v>
      </c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9"/>
      <c r="DG63" s="10">
        <f>SUM(DG64:DG65)</f>
        <v>4319993</v>
      </c>
      <c r="DH63" s="10">
        <f>SUM(DH64:DH65)</f>
        <v>4307993</v>
      </c>
      <c r="DI63" s="10">
        <f>SUM(DI64:DI65)</f>
        <v>0</v>
      </c>
      <c r="DJ63" s="10">
        <f>SUM(DJ64:DJ65)</f>
        <v>12000</v>
      </c>
      <c r="DK63" s="194">
        <f>SUM(DK64:DW65)</f>
        <v>5250000</v>
      </c>
      <c r="DL63" s="194"/>
      <c r="DM63" s="194"/>
      <c r="DN63" s="194"/>
      <c r="DO63" s="194"/>
      <c r="DP63" s="194"/>
      <c r="DQ63" s="194"/>
      <c r="DR63" s="194"/>
      <c r="DS63" s="194"/>
      <c r="DT63" s="194"/>
      <c r="DU63" s="194"/>
      <c r="DV63" s="194"/>
      <c r="DW63" s="194"/>
      <c r="DX63" s="194">
        <f>SUM(DX64:EJ65)</f>
        <v>5250000</v>
      </c>
      <c r="DY63" s="194"/>
      <c r="DZ63" s="194"/>
      <c r="EA63" s="194"/>
      <c r="EB63" s="194"/>
      <c r="EC63" s="194"/>
      <c r="ED63" s="194"/>
      <c r="EE63" s="194"/>
      <c r="EF63" s="194"/>
      <c r="EG63" s="194"/>
      <c r="EH63" s="194"/>
      <c r="EI63" s="194"/>
      <c r="EJ63" s="194"/>
      <c r="EK63" s="193" t="s">
        <v>35</v>
      </c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</row>
    <row r="64" spans="1:153" ht="18" customHeight="1">
      <c r="A64" s="199" t="s">
        <v>161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200"/>
      <c r="BX64" s="136"/>
      <c r="BY64" s="84"/>
      <c r="BZ64" s="84"/>
      <c r="CA64" s="84"/>
      <c r="CB64" s="84"/>
      <c r="CC64" s="84"/>
      <c r="CD64" s="84"/>
      <c r="CE64" s="85"/>
      <c r="CF64" s="90" t="s">
        <v>368</v>
      </c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 t="s">
        <v>162</v>
      </c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8"/>
      <c r="DG64" s="13">
        <f>DH64+DI64+DJ64</f>
        <v>4304993</v>
      </c>
      <c r="DH64" s="13">
        <v>4292993</v>
      </c>
      <c r="DI64" s="13"/>
      <c r="DJ64" s="13">
        <v>12000</v>
      </c>
      <c r="DK64" s="179">
        <v>5250000</v>
      </c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>
        <v>5250000</v>
      </c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90" t="s">
        <v>35</v>
      </c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</row>
    <row r="65" spans="1:153" ht="14.25" customHeight="1">
      <c r="A65" s="199" t="s">
        <v>155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200"/>
      <c r="BX65" s="136"/>
      <c r="BY65" s="84"/>
      <c r="BZ65" s="84"/>
      <c r="CA65" s="84"/>
      <c r="CB65" s="84"/>
      <c r="CC65" s="84"/>
      <c r="CD65" s="84"/>
      <c r="CE65" s="85"/>
      <c r="CF65" s="90" t="s">
        <v>368</v>
      </c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 t="s">
        <v>156</v>
      </c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8"/>
      <c r="DG65" s="13">
        <f aca="true" t="shared" si="0" ref="DG65:DG70">DH65+DI65+DJ65</f>
        <v>15000</v>
      </c>
      <c r="DH65" s="13">
        <v>15000</v>
      </c>
      <c r="DI65" s="13"/>
      <c r="DJ65" s="13">
        <v>0</v>
      </c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  <c r="EB65" s="179"/>
      <c r="EC65" s="179"/>
      <c r="ED65" s="179"/>
      <c r="EE65" s="179"/>
      <c r="EF65" s="179"/>
      <c r="EG65" s="179"/>
      <c r="EH65" s="179"/>
      <c r="EI65" s="179"/>
      <c r="EJ65" s="179"/>
      <c r="EK65" s="90" t="s">
        <v>35</v>
      </c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</row>
    <row r="66" spans="1:153" s="3" customFormat="1" ht="32.25" customHeight="1">
      <c r="A66" s="232" t="s">
        <v>155</v>
      </c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33"/>
      <c r="BX66" s="210" t="s">
        <v>68</v>
      </c>
      <c r="BY66" s="150"/>
      <c r="BZ66" s="150"/>
      <c r="CA66" s="150"/>
      <c r="CB66" s="150"/>
      <c r="CC66" s="150"/>
      <c r="CD66" s="150"/>
      <c r="CE66" s="151"/>
      <c r="CF66" s="193" t="s">
        <v>69</v>
      </c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9"/>
      <c r="DG66" s="10">
        <f>SUM(DG67:DG70)</f>
        <v>0</v>
      </c>
      <c r="DH66" s="10">
        <f>SUM(DH67:DH70)</f>
        <v>0</v>
      </c>
      <c r="DI66" s="10">
        <f>SUM(DI67:DI70)</f>
        <v>0</v>
      </c>
      <c r="DJ66" s="10">
        <f>SUM(DJ67:DJ70)</f>
        <v>0</v>
      </c>
      <c r="DK66" s="194">
        <f>SUM(DK67:DW70)</f>
        <v>0</v>
      </c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>
        <f>SUM(DX67:EJ70)</f>
        <v>0</v>
      </c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3" t="s">
        <v>35</v>
      </c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</row>
    <row r="67" spans="1:153" ht="15.75" customHeight="1">
      <c r="A67" s="199" t="s">
        <v>205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200"/>
      <c r="BX67" s="136"/>
      <c r="BY67" s="84"/>
      <c r="BZ67" s="84"/>
      <c r="CA67" s="84"/>
      <c r="CB67" s="84"/>
      <c r="CC67" s="84"/>
      <c r="CD67" s="84"/>
      <c r="CE67" s="85"/>
      <c r="CF67" s="90" t="s">
        <v>232</v>
      </c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 t="s">
        <v>204</v>
      </c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8"/>
      <c r="DG67" s="13">
        <f t="shared" si="0"/>
        <v>0</v>
      </c>
      <c r="DH67" s="13"/>
      <c r="DI67" s="13"/>
      <c r="DJ67" s="13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90" t="s">
        <v>35</v>
      </c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</row>
    <row r="68" spans="1:153" ht="15.75" customHeight="1">
      <c r="A68" s="199" t="s">
        <v>158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200"/>
      <c r="BX68" s="136"/>
      <c r="BY68" s="84"/>
      <c r="BZ68" s="84"/>
      <c r="CA68" s="84"/>
      <c r="CB68" s="84"/>
      <c r="CC68" s="84"/>
      <c r="CD68" s="84"/>
      <c r="CE68" s="85"/>
      <c r="CF68" s="90" t="s">
        <v>232</v>
      </c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 t="s">
        <v>157</v>
      </c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8"/>
      <c r="DG68" s="13">
        <f t="shared" si="0"/>
        <v>0</v>
      </c>
      <c r="DH68" s="13"/>
      <c r="DI68" s="13"/>
      <c r="DJ68" s="13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90" t="s">
        <v>35</v>
      </c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</row>
    <row r="69" spans="1:153" ht="15" customHeight="1">
      <c r="A69" s="199" t="s">
        <v>155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200"/>
      <c r="BX69" s="136"/>
      <c r="BY69" s="84"/>
      <c r="BZ69" s="84"/>
      <c r="CA69" s="84"/>
      <c r="CB69" s="84"/>
      <c r="CC69" s="84"/>
      <c r="CD69" s="84"/>
      <c r="CE69" s="85"/>
      <c r="CF69" s="90" t="s">
        <v>232</v>
      </c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 t="s">
        <v>156</v>
      </c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8"/>
      <c r="DG69" s="13">
        <f t="shared" si="0"/>
        <v>0</v>
      </c>
      <c r="DH69" s="13"/>
      <c r="DI69" s="13"/>
      <c r="DJ69" s="13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90" t="s">
        <v>35</v>
      </c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</row>
    <row r="70" spans="1:153" ht="10.5" customHeight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200"/>
      <c r="BX70" s="136"/>
      <c r="BY70" s="84"/>
      <c r="BZ70" s="84"/>
      <c r="CA70" s="84"/>
      <c r="CB70" s="84"/>
      <c r="CC70" s="84"/>
      <c r="CD70" s="84"/>
      <c r="CE70" s="85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8"/>
      <c r="DG70" s="13">
        <f t="shared" si="0"/>
        <v>0</v>
      </c>
      <c r="DH70" s="13"/>
      <c r="DI70" s="13"/>
      <c r="DJ70" s="13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</row>
    <row r="71" spans="1:153" s="3" customFormat="1" ht="32.25" customHeight="1">
      <c r="A71" s="236" t="s">
        <v>165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7"/>
      <c r="BX71" s="193" t="s">
        <v>70</v>
      </c>
      <c r="BY71" s="193"/>
      <c r="BZ71" s="193"/>
      <c r="CA71" s="193"/>
      <c r="CB71" s="193"/>
      <c r="CC71" s="193"/>
      <c r="CD71" s="193"/>
      <c r="CE71" s="193"/>
      <c r="CF71" s="193" t="s">
        <v>71</v>
      </c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9"/>
      <c r="DG71" s="10"/>
      <c r="DH71" s="10"/>
      <c r="DI71" s="10"/>
      <c r="DJ71" s="10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3" t="s">
        <v>35</v>
      </c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</row>
    <row r="72" spans="1:153" s="3" customFormat="1" ht="30" customHeight="1">
      <c r="A72" s="236" t="s">
        <v>166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7"/>
      <c r="BX72" s="193" t="s">
        <v>72</v>
      </c>
      <c r="BY72" s="193"/>
      <c r="BZ72" s="193"/>
      <c r="CA72" s="193"/>
      <c r="CB72" s="193"/>
      <c r="CC72" s="193"/>
      <c r="CD72" s="193"/>
      <c r="CE72" s="193"/>
      <c r="CF72" s="193" t="s">
        <v>73</v>
      </c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9"/>
      <c r="DG72" s="10">
        <f>SUM(DG73:DG73)</f>
        <v>1304532</v>
      </c>
      <c r="DH72" s="10">
        <f>SUM(DH73:DH73)</f>
        <v>1300908</v>
      </c>
      <c r="DI72" s="10">
        <f>SUM(DI73:DI73)</f>
        <v>0</v>
      </c>
      <c r="DJ72" s="10">
        <f>SUM(DJ73:DJ73)</f>
        <v>3624</v>
      </c>
      <c r="DK72" s="194">
        <f>SUM(DK73:DW73)</f>
        <v>1551500</v>
      </c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>
        <f>SUM(DX73:EJ73)</f>
        <v>1551500</v>
      </c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3" t="s">
        <v>35</v>
      </c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</row>
    <row r="73" spans="1:153" ht="15" customHeight="1">
      <c r="A73" s="199" t="s">
        <v>160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200"/>
      <c r="BX73" s="90"/>
      <c r="BY73" s="90"/>
      <c r="BZ73" s="90"/>
      <c r="CA73" s="90"/>
      <c r="CB73" s="90"/>
      <c r="CC73" s="90"/>
      <c r="CD73" s="90"/>
      <c r="CE73" s="90"/>
      <c r="CF73" s="90" t="s">
        <v>369</v>
      </c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 t="s">
        <v>159</v>
      </c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8"/>
      <c r="DG73" s="13">
        <f>DH73+DI73+DJ73</f>
        <v>1304532</v>
      </c>
      <c r="DH73" s="13">
        <v>1300908</v>
      </c>
      <c r="DI73" s="13"/>
      <c r="DJ73" s="13">
        <v>3624</v>
      </c>
      <c r="DK73" s="179">
        <v>1551500</v>
      </c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>
        <v>1551500</v>
      </c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90" t="s">
        <v>35</v>
      </c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</row>
    <row r="74" spans="1:153" s="3" customFormat="1" ht="27" customHeight="1">
      <c r="A74" s="236" t="s">
        <v>167</v>
      </c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7"/>
      <c r="BX74" s="193" t="s">
        <v>74</v>
      </c>
      <c r="BY74" s="193"/>
      <c r="BZ74" s="193"/>
      <c r="CA74" s="193"/>
      <c r="CB74" s="193"/>
      <c r="CC74" s="193"/>
      <c r="CD74" s="193"/>
      <c r="CE74" s="193"/>
      <c r="CF74" s="193" t="s">
        <v>75</v>
      </c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9"/>
      <c r="DG74" s="10"/>
      <c r="DH74" s="10"/>
      <c r="DI74" s="10"/>
      <c r="DJ74" s="10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3" t="s">
        <v>35</v>
      </c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</row>
    <row r="75" spans="1:153" s="3" customFormat="1" ht="29.25" customHeight="1">
      <c r="A75" s="236" t="s">
        <v>168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7"/>
      <c r="BX75" s="193" t="s">
        <v>76</v>
      </c>
      <c r="BY75" s="193"/>
      <c r="BZ75" s="193"/>
      <c r="CA75" s="193"/>
      <c r="CB75" s="193"/>
      <c r="CC75" s="193"/>
      <c r="CD75" s="193"/>
      <c r="CE75" s="193"/>
      <c r="CF75" s="193" t="s">
        <v>133</v>
      </c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9"/>
      <c r="DG75" s="10"/>
      <c r="DH75" s="10"/>
      <c r="DI75" s="10"/>
      <c r="DJ75" s="10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3" t="s">
        <v>35</v>
      </c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</row>
    <row r="76" spans="1:153" s="22" customFormat="1" ht="36" customHeight="1">
      <c r="A76" s="238" t="s">
        <v>169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9"/>
      <c r="BX76" s="208" t="s">
        <v>78</v>
      </c>
      <c r="BY76" s="208"/>
      <c r="BZ76" s="208"/>
      <c r="CA76" s="208"/>
      <c r="CB76" s="208"/>
      <c r="CC76" s="208"/>
      <c r="CD76" s="208"/>
      <c r="CE76" s="208"/>
      <c r="CF76" s="208" t="s">
        <v>77</v>
      </c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"/>
      <c r="DG76" s="21"/>
      <c r="DH76" s="21"/>
      <c r="DI76" s="21"/>
      <c r="DJ76" s="21"/>
      <c r="DK76" s="209"/>
      <c r="DL76" s="209"/>
      <c r="DM76" s="209"/>
      <c r="DN76" s="209"/>
      <c r="DO76" s="209"/>
      <c r="DP76" s="209"/>
      <c r="DQ76" s="209"/>
      <c r="DR76" s="209"/>
      <c r="DS76" s="209"/>
      <c r="DT76" s="209"/>
      <c r="DU76" s="209"/>
      <c r="DV76" s="209"/>
      <c r="DW76" s="209"/>
      <c r="DX76" s="209"/>
      <c r="DY76" s="209"/>
      <c r="DZ76" s="209"/>
      <c r="EA76" s="209"/>
      <c r="EB76" s="209"/>
      <c r="EC76" s="209"/>
      <c r="ED76" s="209"/>
      <c r="EE76" s="209"/>
      <c r="EF76" s="209"/>
      <c r="EG76" s="209"/>
      <c r="EH76" s="209"/>
      <c r="EI76" s="209"/>
      <c r="EJ76" s="209"/>
      <c r="EK76" s="208" t="s">
        <v>35</v>
      </c>
      <c r="EL76" s="208"/>
      <c r="EM76" s="208"/>
      <c r="EN76" s="208"/>
      <c r="EO76" s="208"/>
      <c r="EP76" s="208"/>
      <c r="EQ76" s="208"/>
      <c r="ER76" s="208"/>
      <c r="ES76" s="208"/>
      <c r="ET76" s="208"/>
      <c r="EU76" s="208"/>
      <c r="EV76" s="208"/>
      <c r="EW76" s="208"/>
    </row>
    <row r="77" spans="1:153" s="3" customFormat="1" ht="30" customHeight="1">
      <c r="A77" s="236" t="s">
        <v>170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7"/>
      <c r="BX77" s="193" t="s">
        <v>134</v>
      </c>
      <c r="BY77" s="193"/>
      <c r="BZ77" s="193"/>
      <c r="CA77" s="193"/>
      <c r="CB77" s="193"/>
      <c r="CC77" s="193"/>
      <c r="CD77" s="193"/>
      <c r="CE77" s="193"/>
      <c r="CF77" s="193" t="s">
        <v>79</v>
      </c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9"/>
      <c r="DG77" s="10"/>
      <c r="DH77" s="10"/>
      <c r="DI77" s="10"/>
      <c r="DJ77" s="10"/>
      <c r="DK77" s="194"/>
      <c r="DL77" s="194"/>
      <c r="DM77" s="194"/>
      <c r="DN77" s="194"/>
      <c r="DO77" s="194"/>
      <c r="DP77" s="194"/>
      <c r="DQ77" s="194"/>
      <c r="DR77" s="194"/>
      <c r="DS77" s="194"/>
      <c r="DT77" s="194"/>
      <c r="DU77" s="194"/>
      <c r="DV77" s="194"/>
      <c r="DW77" s="194"/>
      <c r="DX77" s="194"/>
      <c r="DY77" s="194"/>
      <c r="DZ77" s="194"/>
      <c r="EA77" s="194"/>
      <c r="EB77" s="194"/>
      <c r="EC77" s="194"/>
      <c r="ED77" s="194"/>
      <c r="EE77" s="194"/>
      <c r="EF77" s="194"/>
      <c r="EG77" s="194"/>
      <c r="EH77" s="194"/>
      <c r="EI77" s="194"/>
      <c r="EJ77" s="194"/>
      <c r="EK77" s="193" t="s">
        <v>35</v>
      </c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</row>
    <row r="78" spans="1:153" ht="28.5" customHeight="1">
      <c r="A78" s="230" t="s">
        <v>80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1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8"/>
      <c r="DG78" s="13"/>
      <c r="DH78" s="13"/>
      <c r="DI78" s="13"/>
      <c r="DJ78" s="13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90" t="s">
        <v>35</v>
      </c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</row>
    <row r="79" spans="1:153" s="3" customFormat="1" ht="18" customHeight="1">
      <c r="A79" s="236" t="s">
        <v>164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7"/>
      <c r="BX79" s="193" t="s">
        <v>81</v>
      </c>
      <c r="BY79" s="193"/>
      <c r="BZ79" s="193"/>
      <c r="CA79" s="193"/>
      <c r="CB79" s="193"/>
      <c r="CC79" s="193"/>
      <c r="CD79" s="193"/>
      <c r="CE79" s="193"/>
      <c r="CF79" s="193" t="s">
        <v>82</v>
      </c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9"/>
      <c r="DG79" s="10">
        <f>DG80+DG83+DG84+DG85</f>
        <v>0</v>
      </c>
      <c r="DH79" s="10">
        <f>DH80+DH83+DH84+DH85</f>
        <v>0</v>
      </c>
      <c r="DI79" s="10">
        <f>DI80+DI83+DI84+DI85</f>
        <v>0</v>
      </c>
      <c r="DJ79" s="10">
        <f>DJ80+DJ83+DJ84+DJ85</f>
        <v>0</v>
      </c>
      <c r="DK79" s="194">
        <f>DK80+DK83+DK84+DK85</f>
        <v>0</v>
      </c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>
        <f>DX80</f>
        <v>0</v>
      </c>
      <c r="DY79" s="194"/>
      <c r="DZ79" s="194"/>
      <c r="EA79" s="194"/>
      <c r="EB79" s="194"/>
      <c r="EC79" s="194"/>
      <c r="ED79" s="194"/>
      <c r="EE79" s="194"/>
      <c r="EF79" s="194"/>
      <c r="EG79" s="194"/>
      <c r="EH79" s="194"/>
      <c r="EI79" s="194"/>
      <c r="EJ79" s="194"/>
      <c r="EK79" s="193" t="s">
        <v>35</v>
      </c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</row>
    <row r="80" spans="1:153" s="3" customFormat="1" ht="33" customHeight="1">
      <c r="A80" s="236" t="s">
        <v>171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7"/>
      <c r="BX80" s="193" t="s">
        <v>83</v>
      </c>
      <c r="BY80" s="193"/>
      <c r="BZ80" s="193"/>
      <c r="CA80" s="193"/>
      <c r="CB80" s="193"/>
      <c r="CC80" s="193"/>
      <c r="CD80" s="193"/>
      <c r="CE80" s="193"/>
      <c r="CF80" s="193" t="s">
        <v>84</v>
      </c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9"/>
      <c r="DG80" s="10">
        <f>SUM(DG81:DG82)</f>
        <v>0</v>
      </c>
      <c r="DH80" s="10">
        <f>SUM(DH81:DH82)</f>
        <v>0</v>
      </c>
      <c r="DI80" s="10">
        <f>SUM(DI81:DI82)</f>
        <v>0</v>
      </c>
      <c r="DJ80" s="10">
        <f>SUM(DJ81:DJ82)</f>
        <v>0</v>
      </c>
      <c r="DK80" s="194">
        <f>DK81+DK82</f>
        <v>0</v>
      </c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>
        <f>DX81+DX82</f>
        <v>0</v>
      </c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3" t="s">
        <v>35</v>
      </c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</row>
    <row r="81" spans="1:153" ht="33.75" customHeight="1">
      <c r="A81" s="230" t="s">
        <v>85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1"/>
      <c r="BX81" s="90"/>
      <c r="BY81" s="90"/>
      <c r="BZ81" s="90"/>
      <c r="CA81" s="90"/>
      <c r="CB81" s="90"/>
      <c r="CC81" s="90"/>
      <c r="CD81" s="90"/>
      <c r="CE81" s="90"/>
      <c r="CF81" s="90" t="s">
        <v>233</v>
      </c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 t="s">
        <v>229</v>
      </c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8"/>
      <c r="DG81" s="13">
        <f>DH81+DI81+DJ81</f>
        <v>0</v>
      </c>
      <c r="DH81" s="13"/>
      <c r="DI81" s="13"/>
      <c r="DJ81" s="13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90" t="s">
        <v>35</v>
      </c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</row>
    <row r="82" spans="1:153" ht="10.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1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8"/>
      <c r="DG82" s="13">
        <f>DH82+DI82+DJ82</f>
        <v>0</v>
      </c>
      <c r="DH82" s="13"/>
      <c r="DI82" s="13"/>
      <c r="DJ82" s="13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  <c r="EB82" s="179"/>
      <c r="EC82" s="179"/>
      <c r="ED82" s="179"/>
      <c r="EE82" s="179"/>
      <c r="EF82" s="179"/>
      <c r="EG82" s="179"/>
      <c r="EH82" s="179"/>
      <c r="EI82" s="179"/>
      <c r="EJ82" s="179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</row>
    <row r="83" spans="1:153" s="3" customFormat="1" ht="27" customHeight="1">
      <c r="A83" s="236" t="s">
        <v>172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  <c r="BE83" s="236"/>
      <c r="BF83" s="236"/>
      <c r="BG83" s="236"/>
      <c r="BH83" s="236"/>
      <c r="BI83" s="236"/>
      <c r="BJ83" s="236"/>
      <c r="BK83" s="236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7"/>
      <c r="BX83" s="193" t="s">
        <v>86</v>
      </c>
      <c r="BY83" s="193"/>
      <c r="BZ83" s="193"/>
      <c r="CA83" s="193"/>
      <c r="CB83" s="193"/>
      <c r="CC83" s="193"/>
      <c r="CD83" s="193"/>
      <c r="CE83" s="193"/>
      <c r="CF83" s="193" t="s">
        <v>87</v>
      </c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9"/>
      <c r="DG83" s="10"/>
      <c r="DH83" s="10"/>
      <c r="DI83" s="10"/>
      <c r="DJ83" s="10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3" t="s">
        <v>35</v>
      </c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</row>
    <row r="84" spans="1:153" s="3" customFormat="1" ht="42.75" customHeight="1">
      <c r="A84" s="236" t="s">
        <v>173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 s="236"/>
      <c r="BF84" s="236"/>
      <c r="BG84" s="236"/>
      <c r="BH84" s="236"/>
      <c r="BI84" s="236"/>
      <c r="BJ84" s="236"/>
      <c r="BK84" s="236"/>
      <c r="BL84" s="236"/>
      <c r="BM84" s="236"/>
      <c r="BN84" s="236"/>
      <c r="BO84" s="236"/>
      <c r="BP84" s="236"/>
      <c r="BQ84" s="236"/>
      <c r="BR84" s="236"/>
      <c r="BS84" s="236"/>
      <c r="BT84" s="236"/>
      <c r="BU84" s="236"/>
      <c r="BV84" s="236"/>
      <c r="BW84" s="237"/>
      <c r="BX84" s="193" t="s">
        <v>88</v>
      </c>
      <c r="BY84" s="193"/>
      <c r="BZ84" s="193"/>
      <c r="CA84" s="193"/>
      <c r="CB84" s="193"/>
      <c r="CC84" s="193"/>
      <c r="CD84" s="193"/>
      <c r="CE84" s="193"/>
      <c r="CF84" s="193" t="s">
        <v>89</v>
      </c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9"/>
      <c r="DG84" s="10"/>
      <c r="DH84" s="10"/>
      <c r="DI84" s="10"/>
      <c r="DJ84" s="10"/>
      <c r="DK84" s="194"/>
      <c r="DL84" s="194"/>
      <c r="DM84" s="194"/>
      <c r="DN84" s="194"/>
      <c r="DO84" s="194"/>
      <c r="DP84" s="194"/>
      <c r="DQ84" s="194"/>
      <c r="DR84" s="194"/>
      <c r="DS84" s="194"/>
      <c r="DT84" s="194"/>
      <c r="DU84" s="194"/>
      <c r="DV84" s="194"/>
      <c r="DW84" s="194"/>
      <c r="DX84" s="194"/>
      <c r="DY84" s="194"/>
      <c r="DZ84" s="194"/>
      <c r="EA84" s="194"/>
      <c r="EB84" s="194"/>
      <c r="EC84" s="194"/>
      <c r="ED84" s="194"/>
      <c r="EE84" s="194"/>
      <c r="EF84" s="194"/>
      <c r="EG84" s="194"/>
      <c r="EH84" s="194"/>
      <c r="EI84" s="194"/>
      <c r="EJ84" s="194"/>
      <c r="EK84" s="193" t="s">
        <v>35</v>
      </c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</row>
    <row r="85" spans="1:153" s="3" customFormat="1" ht="13.5" customHeight="1">
      <c r="A85" s="236" t="s">
        <v>174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7"/>
      <c r="BX85" s="193" t="s">
        <v>90</v>
      </c>
      <c r="BY85" s="193"/>
      <c r="BZ85" s="193"/>
      <c r="CA85" s="193"/>
      <c r="CB85" s="193"/>
      <c r="CC85" s="193"/>
      <c r="CD85" s="193"/>
      <c r="CE85" s="193"/>
      <c r="CF85" s="193" t="s">
        <v>91</v>
      </c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9"/>
      <c r="DG85" s="10"/>
      <c r="DH85" s="10"/>
      <c r="DI85" s="10"/>
      <c r="DJ85" s="10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3" t="s">
        <v>35</v>
      </c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</row>
    <row r="86" spans="1:153" s="3" customFormat="1" ht="17.25" customHeight="1">
      <c r="A86" s="236" t="s">
        <v>175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7"/>
      <c r="BX86" s="193" t="s">
        <v>92</v>
      </c>
      <c r="BY86" s="193"/>
      <c r="BZ86" s="193"/>
      <c r="CA86" s="193"/>
      <c r="CB86" s="193"/>
      <c r="CC86" s="193"/>
      <c r="CD86" s="193"/>
      <c r="CE86" s="193"/>
      <c r="CF86" s="193" t="s">
        <v>93</v>
      </c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9"/>
      <c r="DG86" s="10">
        <f>SUM(DG87:DG94)</f>
        <v>22500</v>
      </c>
      <c r="DH86" s="10">
        <f>SUM(DH87:DH94)</f>
        <v>22500</v>
      </c>
      <c r="DI86" s="10">
        <f>SUM(DI87:DI94)</f>
        <v>0</v>
      </c>
      <c r="DJ86" s="10">
        <f>SUM(DJ87:DJ94)</f>
        <v>0</v>
      </c>
      <c r="DK86" s="194">
        <f>DK87+DK88+DK90+DK91+DK92+DK93+DK94</f>
        <v>22500</v>
      </c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>
        <f>DX87+DX88+DX90+DX91+DX92+DX93+DX94</f>
        <v>22500</v>
      </c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3" t="s">
        <v>35</v>
      </c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</row>
    <row r="87" spans="1:153" ht="28.5" customHeight="1">
      <c r="A87" s="199" t="s">
        <v>94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200"/>
      <c r="BX87" s="90"/>
      <c r="BY87" s="90"/>
      <c r="BZ87" s="90"/>
      <c r="CA87" s="90"/>
      <c r="CB87" s="90"/>
      <c r="CC87" s="90"/>
      <c r="CD87" s="90"/>
      <c r="CE87" s="90"/>
      <c r="CF87" s="90" t="s">
        <v>370</v>
      </c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 t="s">
        <v>176</v>
      </c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8"/>
      <c r="DG87" s="13">
        <f aca="true" t="shared" si="1" ref="DG87:DG93">DH87+DI87+DJ87</f>
        <v>22500</v>
      </c>
      <c r="DH87" s="13">
        <v>22500</v>
      </c>
      <c r="DI87" s="13"/>
      <c r="DJ87" s="13"/>
      <c r="DK87" s="179">
        <v>22500</v>
      </c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>
        <v>22500</v>
      </c>
      <c r="DY87" s="179"/>
      <c r="DZ87" s="179"/>
      <c r="EA87" s="179"/>
      <c r="EB87" s="179"/>
      <c r="EC87" s="179"/>
      <c r="ED87" s="179"/>
      <c r="EE87" s="179"/>
      <c r="EF87" s="179"/>
      <c r="EG87" s="179"/>
      <c r="EH87" s="179"/>
      <c r="EI87" s="179"/>
      <c r="EJ87" s="179"/>
      <c r="EK87" s="90" t="s">
        <v>35</v>
      </c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</row>
    <row r="88" spans="1:153" ht="14.25" customHeight="1">
      <c r="A88" s="199" t="s">
        <v>211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200"/>
      <c r="BX88" s="90"/>
      <c r="BY88" s="90"/>
      <c r="BZ88" s="90"/>
      <c r="CA88" s="90"/>
      <c r="CB88" s="90"/>
      <c r="CC88" s="90"/>
      <c r="CD88" s="90"/>
      <c r="CE88" s="90"/>
      <c r="CF88" s="90" t="s">
        <v>234</v>
      </c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 t="s">
        <v>176</v>
      </c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8"/>
      <c r="DG88" s="13">
        <f t="shared" si="1"/>
        <v>0</v>
      </c>
      <c r="DH88" s="13"/>
      <c r="DI88" s="13"/>
      <c r="DJ88" s="13"/>
      <c r="DK88" s="179"/>
      <c r="DL88" s="179"/>
      <c r="DM88" s="179"/>
      <c r="DN88" s="179"/>
      <c r="DO88" s="179"/>
      <c r="DP88" s="179"/>
      <c r="DQ88" s="179"/>
      <c r="DR88" s="179"/>
      <c r="DS88" s="179"/>
      <c r="DT88" s="179"/>
      <c r="DU88" s="179"/>
      <c r="DV88" s="179"/>
      <c r="DW88" s="179"/>
      <c r="DX88" s="179"/>
      <c r="DY88" s="179"/>
      <c r="DZ88" s="179"/>
      <c r="EA88" s="179"/>
      <c r="EB88" s="179"/>
      <c r="EC88" s="179"/>
      <c r="ED88" s="179"/>
      <c r="EE88" s="179"/>
      <c r="EF88" s="179"/>
      <c r="EG88" s="179"/>
      <c r="EH88" s="179"/>
      <c r="EI88" s="179"/>
      <c r="EJ88" s="179"/>
      <c r="EK88" s="90" t="s">
        <v>35</v>
      </c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</row>
    <row r="89" spans="1:153" ht="12" customHeight="1">
      <c r="A89" s="199" t="s">
        <v>227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200"/>
      <c r="BX89" s="90"/>
      <c r="BY89" s="90"/>
      <c r="BZ89" s="90"/>
      <c r="CA89" s="90"/>
      <c r="CB89" s="90"/>
      <c r="CC89" s="90"/>
      <c r="CD89" s="90"/>
      <c r="CE89" s="90"/>
      <c r="CF89" s="90" t="s">
        <v>235</v>
      </c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 t="s">
        <v>228</v>
      </c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8"/>
      <c r="DG89" s="13">
        <f>DH89+DI89+DJ89</f>
        <v>0</v>
      </c>
      <c r="DH89" s="13"/>
      <c r="DI89" s="13"/>
      <c r="DJ89" s="13"/>
      <c r="DK89" s="179"/>
      <c r="DL89" s="179"/>
      <c r="DM89" s="179"/>
      <c r="DN89" s="179"/>
      <c r="DO89" s="179"/>
      <c r="DP89" s="179"/>
      <c r="DQ89" s="179"/>
      <c r="DR89" s="179"/>
      <c r="DS89" s="179"/>
      <c r="DT89" s="179"/>
      <c r="DU89" s="179"/>
      <c r="DV89" s="179"/>
      <c r="DW89" s="179"/>
      <c r="DX89" s="179"/>
      <c r="DY89" s="179"/>
      <c r="DZ89" s="179"/>
      <c r="EA89" s="179"/>
      <c r="EB89" s="179"/>
      <c r="EC89" s="179"/>
      <c r="ED89" s="179"/>
      <c r="EE89" s="179"/>
      <c r="EF89" s="179"/>
      <c r="EG89" s="179"/>
      <c r="EH89" s="179"/>
      <c r="EI89" s="179"/>
      <c r="EJ89" s="179"/>
      <c r="EK89" s="90" t="s">
        <v>35</v>
      </c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</row>
    <row r="90" spans="1:153" ht="18" customHeight="1">
      <c r="A90" s="199" t="s">
        <v>211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200"/>
      <c r="BX90" s="90"/>
      <c r="BY90" s="90"/>
      <c r="BZ90" s="90"/>
      <c r="CA90" s="90"/>
      <c r="CB90" s="90"/>
      <c r="CC90" s="90"/>
      <c r="CD90" s="90"/>
      <c r="CE90" s="90"/>
      <c r="CF90" s="90" t="s">
        <v>235</v>
      </c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 t="s">
        <v>176</v>
      </c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8"/>
      <c r="DG90" s="13">
        <f t="shared" si="1"/>
        <v>0</v>
      </c>
      <c r="DH90" s="13"/>
      <c r="DI90" s="13"/>
      <c r="DJ90" s="13"/>
      <c r="DK90" s="179"/>
      <c r="DL90" s="179"/>
      <c r="DM90" s="179"/>
      <c r="DN90" s="179"/>
      <c r="DO90" s="179"/>
      <c r="DP90" s="179"/>
      <c r="DQ90" s="179"/>
      <c r="DR90" s="179"/>
      <c r="DS90" s="179"/>
      <c r="DT90" s="179"/>
      <c r="DU90" s="179"/>
      <c r="DV90" s="179"/>
      <c r="DW90" s="179"/>
      <c r="DX90" s="179"/>
      <c r="DY90" s="179"/>
      <c r="DZ90" s="179"/>
      <c r="EA90" s="179"/>
      <c r="EB90" s="179"/>
      <c r="EC90" s="179"/>
      <c r="ED90" s="179"/>
      <c r="EE90" s="179"/>
      <c r="EF90" s="179"/>
      <c r="EG90" s="179"/>
      <c r="EH90" s="179"/>
      <c r="EI90" s="179"/>
      <c r="EJ90" s="179"/>
      <c r="EK90" s="90" t="s">
        <v>35</v>
      </c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</row>
    <row r="91" spans="1:153" ht="30" customHeight="1">
      <c r="A91" s="199" t="s">
        <v>212</v>
      </c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200"/>
      <c r="BX91" s="90"/>
      <c r="BY91" s="90"/>
      <c r="BZ91" s="90"/>
      <c r="CA91" s="90"/>
      <c r="CB91" s="90"/>
      <c r="CC91" s="90"/>
      <c r="CD91" s="90"/>
      <c r="CE91" s="90"/>
      <c r="CF91" s="90" t="s">
        <v>235</v>
      </c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 t="s">
        <v>177</v>
      </c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8"/>
      <c r="DG91" s="13">
        <f t="shared" si="1"/>
        <v>0</v>
      </c>
      <c r="DH91" s="13"/>
      <c r="DI91" s="13"/>
      <c r="DJ91" s="13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90" t="s">
        <v>35</v>
      </c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</row>
    <row r="92" spans="1:153" ht="26.25" customHeight="1">
      <c r="A92" s="199" t="s">
        <v>213</v>
      </c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200"/>
      <c r="BX92" s="90"/>
      <c r="BY92" s="90"/>
      <c r="BZ92" s="90"/>
      <c r="CA92" s="90"/>
      <c r="CB92" s="90"/>
      <c r="CC92" s="90"/>
      <c r="CD92" s="90"/>
      <c r="CE92" s="90"/>
      <c r="CF92" s="90" t="s">
        <v>235</v>
      </c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 t="s">
        <v>209</v>
      </c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8"/>
      <c r="DG92" s="13">
        <f t="shared" si="1"/>
        <v>0</v>
      </c>
      <c r="DH92" s="13"/>
      <c r="DI92" s="13"/>
      <c r="DJ92" s="13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90" t="s">
        <v>35</v>
      </c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</row>
    <row r="93" spans="1:153" ht="18" customHeight="1">
      <c r="A93" s="199" t="s">
        <v>214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200"/>
      <c r="BX93" s="90"/>
      <c r="BY93" s="90"/>
      <c r="BZ93" s="90"/>
      <c r="CA93" s="90"/>
      <c r="CB93" s="90"/>
      <c r="CC93" s="90"/>
      <c r="CD93" s="90"/>
      <c r="CE93" s="90"/>
      <c r="CF93" s="90" t="s">
        <v>235</v>
      </c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 t="s">
        <v>210</v>
      </c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8"/>
      <c r="DG93" s="13">
        <f t="shared" si="1"/>
        <v>0</v>
      </c>
      <c r="DH93" s="13"/>
      <c r="DI93" s="13"/>
      <c r="DJ93" s="13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90" t="s">
        <v>35</v>
      </c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</row>
    <row r="94" spans="1:153" ht="18" customHeight="1">
      <c r="A94" s="199" t="s">
        <v>224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200"/>
      <c r="BX94" s="90"/>
      <c r="BY94" s="90"/>
      <c r="BZ94" s="90"/>
      <c r="CA94" s="90"/>
      <c r="CB94" s="90"/>
      <c r="CC94" s="90"/>
      <c r="CD94" s="90"/>
      <c r="CE94" s="90"/>
      <c r="CF94" s="90" t="s">
        <v>235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 t="s">
        <v>225</v>
      </c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8"/>
      <c r="DG94" s="13">
        <f>DH94+DI94+DJ94</f>
        <v>0</v>
      </c>
      <c r="DH94" s="13"/>
      <c r="DI94" s="13"/>
      <c r="DJ94" s="13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90" t="s">
        <v>35</v>
      </c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</row>
    <row r="95" spans="1:153" s="3" customFormat="1" ht="30" customHeight="1">
      <c r="A95" s="236" t="s">
        <v>178</v>
      </c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7"/>
      <c r="BX95" s="193" t="s">
        <v>95</v>
      </c>
      <c r="BY95" s="193"/>
      <c r="BZ95" s="193"/>
      <c r="CA95" s="193"/>
      <c r="CB95" s="193"/>
      <c r="CC95" s="193"/>
      <c r="CD95" s="193"/>
      <c r="CE95" s="193"/>
      <c r="CF95" s="193" t="s">
        <v>35</v>
      </c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9"/>
      <c r="DG95" s="10">
        <f>DG96+DG97+DG98+DG99+DG100+DG101</f>
        <v>0</v>
      </c>
      <c r="DH95" s="10">
        <f>DH96+DH97+DH98+DH99+DH100+DH101</f>
        <v>0</v>
      </c>
      <c r="DI95" s="10">
        <f>DI96+DI97+DI98+DI99+DI100+DI101</f>
        <v>0</v>
      </c>
      <c r="DJ95" s="10">
        <f>DJ96+DJ97+DJ98+DJ99+DJ100+DJ101</f>
        <v>0</v>
      </c>
      <c r="DK95" s="194">
        <f>DK96+DK97+DK98+DK99+DK100+DK101</f>
        <v>0</v>
      </c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>
        <f>DX96+DX97+DX98+DX99+DX100+DX101</f>
        <v>0</v>
      </c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3" t="s">
        <v>35</v>
      </c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</row>
    <row r="96" spans="1:153" s="3" customFormat="1" ht="27.75" customHeight="1">
      <c r="A96" s="232" t="s">
        <v>380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/>
      <c r="AR96" s="232"/>
      <c r="AS96" s="232"/>
      <c r="AT96" s="232"/>
      <c r="AU96" s="232"/>
      <c r="AV96" s="232"/>
      <c r="AW96" s="232"/>
      <c r="AX96" s="232"/>
      <c r="AY96" s="232"/>
      <c r="AZ96" s="232"/>
      <c r="BA96" s="232"/>
      <c r="BB96" s="232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3"/>
      <c r="BX96" s="193" t="s">
        <v>96</v>
      </c>
      <c r="BY96" s="193"/>
      <c r="BZ96" s="193"/>
      <c r="CA96" s="193"/>
      <c r="CB96" s="193"/>
      <c r="CC96" s="193"/>
      <c r="CD96" s="193"/>
      <c r="CE96" s="193"/>
      <c r="CF96" s="193" t="s">
        <v>135</v>
      </c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9"/>
      <c r="DG96" s="10"/>
      <c r="DH96" s="10"/>
      <c r="DI96" s="10"/>
      <c r="DJ96" s="10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</row>
    <row r="97" spans="1:153" s="3" customFormat="1" ht="15" customHeight="1">
      <c r="A97" s="232" t="s">
        <v>136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32"/>
      <c r="AH97" s="232"/>
      <c r="AI97" s="232"/>
      <c r="AJ97" s="232"/>
      <c r="AK97" s="232"/>
      <c r="AL97" s="232"/>
      <c r="AM97" s="232"/>
      <c r="AN97" s="232"/>
      <c r="AO97" s="232"/>
      <c r="AP97" s="232"/>
      <c r="AQ97" s="232"/>
      <c r="AR97" s="232"/>
      <c r="AS97" s="232"/>
      <c r="AT97" s="232"/>
      <c r="AU97" s="232"/>
      <c r="AV97" s="232"/>
      <c r="AW97" s="232"/>
      <c r="AX97" s="232"/>
      <c r="AY97" s="232"/>
      <c r="AZ97" s="232"/>
      <c r="BA97" s="232"/>
      <c r="BB97" s="232"/>
      <c r="BC97" s="232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2"/>
      <c r="BT97" s="232"/>
      <c r="BU97" s="232"/>
      <c r="BV97" s="232"/>
      <c r="BW97" s="233"/>
      <c r="BX97" s="193" t="s">
        <v>99</v>
      </c>
      <c r="BY97" s="193"/>
      <c r="BZ97" s="193"/>
      <c r="CA97" s="193"/>
      <c r="CB97" s="193"/>
      <c r="CC97" s="193"/>
      <c r="CD97" s="193"/>
      <c r="CE97" s="193"/>
      <c r="CF97" s="193" t="s">
        <v>137</v>
      </c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9"/>
      <c r="DG97" s="10"/>
      <c r="DH97" s="10"/>
      <c r="DI97" s="10"/>
      <c r="DJ97" s="10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</row>
    <row r="98" spans="1:153" s="3" customFormat="1" ht="27" customHeight="1">
      <c r="A98" s="232" t="s">
        <v>143</v>
      </c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232"/>
      <c r="AQ98" s="232"/>
      <c r="AR98" s="232"/>
      <c r="AS98" s="232"/>
      <c r="AT98" s="232"/>
      <c r="AU98" s="232"/>
      <c r="AV98" s="232"/>
      <c r="AW98" s="232"/>
      <c r="AX98" s="232"/>
      <c r="AY98" s="232"/>
      <c r="AZ98" s="232"/>
      <c r="BA98" s="232"/>
      <c r="BB98" s="232"/>
      <c r="BC98" s="232"/>
      <c r="BD98" s="232"/>
      <c r="BE98" s="232"/>
      <c r="BF98" s="232"/>
      <c r="BG98" s="232"/>
      <c r="BH98" s="232"/>
      <c r="BI98" s="232"/>
      <c r="BJ98" s="232"/>
      <c r="BK98" s="232"/>
      <c r="BL98" s="232"/>
      <c r="BM98" s="232"/>
      <c r="BN98" s="232"/>
      <c r="BO98" s="232"/>
      <c r="BP98" s="232"/>
      <c r="BQ98" s="232"/>
      <c r="BR98" s="232"/>
      <c r="BS98" s="232"/>
      <c r="BT98" s="232"/>
      <c r="BU98" s="232"/>
      <c r="BV98" s="232"/>
      <c r="BW98" s="233"/>
      <c r="BX98" s="193" t="s">
        <v>102</v>
      </c>
      <c r="BY98" s="193"/>
      <c r="BZ98" s="193"/>
      <c r="CA98" s="193"/>
      <c r="CB98" s="193"/>
      <c r="CC98" s="193"/>
      <c r="CD98" s="193"/>
      <c r="CE98" s="193"/>
      <c r="CF98" s="193" t="s">
        <v>141</v>
      </c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9"/>
      <c r="DG98" s="10"/>
      <c r="DH98" s="10"/>
      <c r="DI98" s="10"/>
      <c r="DJ98" s="10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</row>
    <row r="99" spans="1:153" s="3" customFormat="1" ht="30" customHeight="1">
      <c r="A99" s="232" t="s">
        <v>142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3"/>
      <c r="BX99" s="193" t="s">
        <v>138</v>
      </c>
      <c r="BY99" s="193"/>
      <c r="BZ99" s="193"/>
      <c r="CA99" s="193"/>
      <c r="CB99" s="193"/>
      <c r="CC99" s="193"/>
      <c r="CD99" s="193"/>
      <c r="CE99" s="193"/>
      <c r="CF99" s="193" t="s">
        <v>97</v>
      </c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9"/>
      <c r="DG99" s="10"/>
      <c r="DH99" s="10"/>
      <c r="DI99" s="10"/>
      <c r="DJ99" s="10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</row>
    <row r="100" spans="1:153" s="3" customFormat="1" ht="15.75" customHeight="1">
      <c r="A100" s="232" t="s">
        <v>98</v>
      </c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  <c r="AU100" s="232"/>
      <c r="AV100" s="232"/>
      <c r="AW100" s="232"/>
      <c r="AX100" s="232"/>
      <c r="AY100" s="232"/>
      <c r="AZ100" s="232"/>
      <c r="BA100" s="232"/>
      <c r="BB100" s="232"/>
      <c r="BC100" s="232"/>
      <c r="BD100" s="232"/>
      <c r="BE100" s="232"/>
      <c r="BF100" s="232"/>
      <c r="BG100" s="232"/>
      <c r="BH100" s="232"/>
      <c r="BI100" s="232"/>
      <c r="BJ100" s="232"/>
      <c r="BK100" s="232"/>
      <c r="BL100" s="232"/>
      <c r="BM100" s="232"/>
      <c r="BN100" s="232"/>
      <c r="BO100" s="232"/>
      <c r="BP100" s="232"/>
      <c r="BQ100" s="232"/>
      <c r="BR100" s="232"/>
      <c r="BS100" s="232"/>
      <c r="BT100" s="232"/>
      <c r="BU100" s="232"/>
      <c r="BV100" s="232"/>
      <c r="BW100" s="233"/>
      <c r="BX100" s="193" t="s">
        <v>139</v>
      </c>
      <c r="BY100" s="193"/>
      <c r="BZ100" s="193"/>
      <c r="CA100" s="193"/>
      <c r="CB100" s="193"/>
      <c r="CC100" s="193"/>
      <c r="CD100" s="193"/>
      <c r="CE100" s="193"/>
      <c r="CF100" s="193" t="s">
        <v>100</v>
      </c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9"/>
      <c r="DG100" s="10"/>
      <c r="DH100" s="10"/>
      <c r="DI100" s="10"/>
      <c r="DJ100" s="10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</row>
    <row r="101" spans="1:153" s="3" customFormat="1" ht="29.25" customHeight="1">
      <c r="A101" s="232" t="s">
        <v>101</v>
      </c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3"/>
      <c r="BX101" s="193" t="s">
        <v>140</v>
      </c>
      <c r="BY101" s="193"/>
      <c r="BZ101" s="193"/>
      <c r="CA101" s="193"/>
      <c r="CB101" s="193"/>
      <c r="CC101" s="193"/>
      <c r="CD101" s="193"/>
      <c r="CE101" s="193"/>
      <c r="CF101" s="193" t="s">
        <v>103</v>
      </c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9"/>
      <c r="DG101" s="10"/>
      <c r="DH101" s="10"/>
      <c r="DI101" s="10"/>
      <c r="DJ101" s="10"/>
      <c r="DK101" s="194"/>
      <c r="DL101" s="194"/>
      <c r="DM101" s="194"/>
      <c r="DN101" s="194"/>
      <c r="DO101" s="194"/>
      <c r="DP101" s="194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</row>
    <row r="102" spans="1:153" ht="13.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20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8"/>
      <c r="DG102" s="13"/>
      <c r="DH102" s="13"/>
      <c r="DI102" s="13"/>
      <c r="DJ102" s="13"/>
      <c r="DK102" s="179"/>
      <c r="DL102" s="179"/>
      <c r="DM102" s="179"/>
      <c r="DN102" s="179"/>
      <c r="DO102" s="179"/>
      <c r="DP102" s="179"/>
      <c r="DQ102" s="179"/>
      <c r="DR102" s="179"/>
      <c r="DS102" s="179"/>
      <c r="DT102" s="179"/>
      <c r="DU102" s="179"/>
      <c r="DV102" s="179"/>
      <c r="DW102" s="179"/>
      <c r="DX102" s="179"/>
      <c r="DY102" s="179"/>
      <c r="DZ102" s="179"/>
      <c r="EA102" s="179"/>
      <c r="EB102" s="179"/>
      <c r="EC102" s="179"/>
      <c r="ED102" s="179"/>
      <c r="EE102" s="179"/>
      <c r="EF102" s="179"/>
      <c r="EG102" s="179"/>
      <c r="EH102" s="179"/>
      <c r="EI102" s="179"/>
      <c r="EJ102" s="179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</row>
    <row r="103" spans="1:153" s="3" customFormat="1" ht="24.75" customHeight="1">
      <c r="A103" s="236" t="s">
        <v>215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7"/>
      <c r="BX103" s="193" t="s">
        <v>104</v>
      </c>
      <c r="BY103" s="193"/>
      <c r="BZ103" s="193"/>
      <c r="CA103" s="193"/>
      <c r="CB103" s="193"/>
      <c r="CC103" s="193"/>
      <c r="CD103" s="193"/>
      <c r="CE103" s="193"/>
      <c r="CF103" s="193" t="s">
        <v>35</v>
      </c>
      <c r="CG103" s="193"/>
      <c r="CH103" s="193"/>
      <c r="CI103" s="193"/>
      <c r="CJ103" s="193"/>
      <c r="CK103" s="193"/>
      <c r="CL103" s="193"/>
      <c r="CM103" s="193"/>
      <c r="CN103" s="193"/>
      <c r="CO103" s="193"/>
      <c r="CP103" s="193"/>
      <c r="CQ103" s="193"/>
      <c r="CR103" s="193"/>
      <c r="CS103" s="193"/>
      <c r="CT103" s="193"/>
      <c r="CU103" s="193"/>
      <c r="CV103" s="193"/>
      <c r="CW103" s="193"/>
      <c r="CX103" s="193"/>
      <c r="CY103" s="193"/>
      <c r="CZ103" s="193"/>
      <c r="DA103" s="193"/>
      <c r="DB103" s="193"/>
      <c r="DC103" s="193"/>
      <c r="DD103" s="193"/>
      <c r="DE103" s="193"/>
      <c r="DF103" s="9"/>
      <c r="DG103" s="10"/>
      <c r="DH103" s="10"/>
      <c r="DI103" s="10"/>
      <c r="DJ103" s="10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4"/>
      <c r="DX103" s="194"/>
      <c r="DY103" s="194"/>
      <c r="DZ103" s="194"/>
      <c r="EA103" s="194"/>
      <c r="EB103" s="194"/>
      <c r="EC103" s="194"/>
      <c r="ED103" s="194"/>
      <c r="EE103" s="194"/>
      <c r="EF103" s="194"/>
      <c r="EG103" s="194"/>
      <c r="EH103" s="194"/>
      <c r="EI103" s="194"/>
      <c r="EJ103" s="194"/>
      <c r="EK103" s="193" t="s">
        <v>35</v>
      </c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</row>
    <row r="104" spans="1:153" ht="51" customHeight="1">
      <c r="A104" s="199" t="s">
        <v>105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200"/>
      <c r="BX104" s="90"/>
      <c r="BY104" s="90"/>
      <c r="BZ104" s="90"/>
      <c r="CA104" s="90"/>
      <c r="CB104" s="90"/>
      <c r="CC104" s="90"/>
      <c r="CD104" s="90"/>
      <c r="CE104" s="90"/>
      <c r="CF104" s="90" t="s">
        <v>106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8"/>
      <c r="DG104" s="13"/>
      <c r="DH104" s="13"/>
      <c r="DI104" s="13"/>
      <c r="DJ104" s="13"/>
      <c r="DK104" s="179"/>
      <c r="DL104" s="179"/>
      <c r="DM104" s="179"/>
      <c r="DN104" s="179"/>
      <c r="DO104" s="179"/>
      <c r="DP104" s="179"/>
      <c r="DQ104" s="179"/>
      <c r="DR104" s="179"/>
      <c r="DS104" s="179"/>
      <c r="DT104" s="179"/>
      <c r="DU104" s="179"/>
      <c r="DV104" s="179"/>
      <c r="DW104" s="179"/>
      <c r="DX104" s="179"/>
      <c r="DY104" s="179"/>
      <c r="DZ104" s="179"/>
      <c r="EA104" s="179"/>
      <c r="EB104" s="179"/>
      <c r="EC104" s="179"/>
      <c r="ED104" s="179"/>
      <c r="EE104" s="179"/>
      <c r="EF104" s="179"/>
      <c r="EG104" s="179"/>
      <c r="EH104" s="179"/>
      <c r="EI104" s="179"/>
      <c r="EJ104" s="179"/>
      <c r="EK104" s="90" t="s">
        <v>35</v>
      </c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</row>
    <row r="105" spans="1:153" s="3" customFormat="1" ht="20.25" customHeight="1">
      <c r="A105" s="236" t="s">
        <v>321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7"/>
      <c r="BX105" s="193" t="s">
        <v>107</v>
      </c>
      <c r="BY105" s="193"/>
      <c r="BZ105" s="193"/>
      <c r="CA105" s="193"/>
      <c r="CB105" s="193"/>
      <c r="CC105" s="193"/>
      <c r="CD105" s="193"/>
      <c r="CE105" s="193"/>
      <c r="CF105" s="193" t="s">
        <v>35</v>
      </c>
      <c r="CG105" s="193"/>
      <c r="CH105" s="193"/>
      <c r="CI105" s="193"/>
      <c r="CJ105" s="193"/>
      <c r="CK105" s="193"/>
      <c r="CL105" s="193"/>
      <c r="CM105" s="193"/>
      <c r="CN105" s="193"/>
      <c r="CO105" s="193"/>
      <c r="CP105" s="193"/>
      <c r="CQ105" s="193"/>
      <c r="CR105" s="193"/>
      <c r="CS105" s="193"/>
      <c r="CT105" s="193"/>
      <c r="CU105" s="193"/>
      <c r="CV105" s="193"/>
      <c r="CW105" s="193"/>
      <c r="CX105" s="193"/>
      <c r="CY105" s="193"/>
      <c r="CZ105" s="193"/>
      <c r="DA105" s="193"/>
      <c r="DB105" s="193"/>
      <c r="DC105" s="193"/>
      <c r="DD105" s="193"/>
      <c r="DE105" s="193"/>
      <c r="DF105" s="9"/>
      <c r="DG105" s="10">
        <f>DG106+DG107+DG111+DG132</f>
        <v>1058354.3599999999</v>
      </c>
      <c r="DH105" s="10">
        <f>DH106+DH107+DH111+DH132</f>
        <v>871038.36</v>
      </c>
      <c r="DI105" s="10">
        <f>DI106+DI107+DI111+DI132</f>
        <v>152940</v>
      </c>
      <c r="DJ105" s="10">
        <f>DJ106+DJ107+DJ111+DJ132</f>
        <v>34376</v>
      </c>
      <c r="DK105" s="194">
        <f>DK106+DK107+DK111+DK132</f>
        <v>926000</v>
      </c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>
        <f>DX106+DX107+DX111+DX132</f>
        <v>926000</v>
      </c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3"/>
      <c r="EL105" s="193"/>
      <c r="EM105" s="193"/>
      <c r="EN105" s="193"/>
      <c r="EO105" s="193"/>
      <c r="EP105" s="193"/>
      <c r="EQ105" s="193"/>
      <c r="ER105" s="193"/>
      <c r="ES105" s="193"/>
      <c r="ET105" s="193"/>
      <c r="EU105" s="193"/>
      <c r="EV105" s="193"/>
      <c r="EW105" s="193"/>
    </row>
    <row r="106" spans="1:153" s="3" customFormat="1" ht="44.25" customHeight="1">
      <c r="A106" s="232" t="s">
        <v>381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2"/>
      <c r="BT106" s="232"/>
      <c r="BU106" s="232"/>
      <c r="BV106" s="232"/>
      <c r="BW106" s="233"/>
      <c r="BX106" s="193" t="s">
        <v>108</v>
      </c>
      <c r="BY106" s="193"/>
      <c r="BZ106" s="193"/>
      <c r="CA106" s="193"/>
      <c r="CB106" s="193"/>
      <c r="CC106" s="193"/>
      <c r="CD106" s="193"/>
      <c r="CE106" s="193"/>
      <c r="CF106" s="193" t="s">
        <v>109</v>
      </c>
      <c r="CG106" s="193"/>
      <c r="CH106" s="193"/>
      <c r="CI106" s="193"/>
      <c r="CJ106" s="193"/>
      <c r="CK106" s="193"/>
      <c r="CL106" s="193"/>
      <c r="CM106" s="193"/>
      <c r="CN106" s="193"/>
      <c r="CO106" s="193"/>
      <c r="CP106" s="193"/>
      <c r="CQ106" s="193"/>
      <c r="CR106" s="193"/>
      <c r="CS106" s="193"/>
      <c r="CT106" s="193"/>
      <c r="CU106" s="193"/>
      <c r="CV106" s="193"/>
      <c r="CW106" s="193"/>
      <c r="CX106" s="193"/>
      <c r="CY106" s="193"/>
      <c r="CZ106" s="193"/>
      <c r="DA106" s="193"/>
      <c r="DB106" s="193"/>
      <c r="DC106" s="193"/>
      <c r="DD106" s="193"/>
      <c r="DE106" s="193"/>
      <c r="DF106" s="9"/>
      <c r="DG106" s="10"/>
      <c r="DH106" s="10"/>
      <c r="DI106" s="10"/>
      <c r="DJ106" s="10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3"/>
      <c r="EL106" s="193"/>
      <c r="EM106" s="193"/>
      <c r="EN106" s="193"/>
      <c r="EO106" s="193"/>
      <c r="EP106" s="193"/>
      <c r="EQ106" s="193"/>
      <c r="ER106" s="193"/>
      <c r="ES106" s="193"/>
      <c r="ET106" s="193"/>
      <c r="EU106" s="193"/>
      <c r="EV106" s="193"/>
      <c r="EW106" s="193"/>
    </row>
    <row r="107" spans="1:153" s="3" customFormat="1" ht="30.75" customHeight="1">
      <c r="A107" s="232" t="s">
        <v>110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2"/>
      <c r="BL107" s="232"/>
      <c r="BM107" s="232"/>
      <c r="BN107" s="232"/>
      <c r="BO107" s="232"/>
      <c r="BP107" s="232"/>
      <c r="BQ107" s="232"/>
      <c r="BR107" s="232"/>
      <c r="BS107" s="232"/>
      <c r="BT107" s="232"/>
      <c r="BU107" s="232"/>
      <c r="BV107" s="232"/>
      <c r="BW107" s="233"/>
      <c r="BX107" s="193" t="s">
        <v>111</v>
      </c>
      <c r="BY107" s="193"/>
      <c r="BZ107" s="193"/>
      <c r="CA107" s="193"/>
      <c r="CB107" s="193"/>
      <c r="CC107" s="193"/>
      <c r="CD107" s="193"/>
      <c r="CE107" s="193"/>
      <c r="CF107" s="193" t="s">
        <v>112</v>
      </c>
      <c r="CG107" s="193"/>
      <c r="CH107" s="193"/>
      <c r="CI107" s="193"/>
      <c r="CJ107" s="193"/>
      <c r="CK107" s="193"/>
      <c r="CL107" s="193"/>
      <c r="CM107" s="193"/>
      <c r="CN107" s="193"/>
      <c r="CO107" s="193"/>
      <c r="CP107" s="193"/>
      <c r="CQ107" s="193"/>
      <c r="CR107" s="193"/>
      <c r="CS107" s="193"/>
      <c r="CT107" s="193"/>
      <c r="CU107" s="193"/>
      <c r="CV107" s="193"/>
      <c r="CW107" s="193"/>
      <c r="CX107" s="193"/>
      <c r="CY107" s="193"/>
      <c r="CZ107" s="193"/>
      <c r="DA107" s="193"/>
      <c r="DB107" s="193"/>
      <c r="DC107" s="193"/>
      <c r="DD107" s="193"/>
      <c r="DE107" s="193"/>
      <c r="DF107" s="9"/>
      <c r="DG107" s="10">
        <f>SUM(DG109:DG110)</f>
        <v>0</v>
      </c>
      <c r="DH107" s="10">
        <f>SUM(DH109:DH110)</f>
        <v>0</v>
      </c>
      <c r="DI107" s="10">
        <f>SUM(DI109:DI110)</f>
        <v>0</v>
      </c>
      <c r="DJ107" s="10">
        <f>SUM(DJ109:DJ110)</f>
        <v>0</v>
      </c>
      <c r="DK107" s="194">
        <f>SUM(DK108:DW110)</f>
        <v>0</v>
      </c>
      <c r="DL107" s="194"/>
      <c r="DM107" s="194"/>
      <c r="DN107" s="194"/>
      <c r="DO107" s="194"/>
      <c r="DP107" s="194"/>
      <c r="DQ107" s="194"/>
      <c r="DR107" s="194"/>
      <c r="DS107" s="194"/>
      <c r="DT107" s="194"/>
      <c r="DU107" s="194"/>
      <c r="DV107" s="194"/>
      <c r="DW107" s="194"/>
      <c r="DX107" s="194">
        <f>SUM(DX108:EJ110)</f>
        <v>0</v>
      </c>
      <c r="DY107" s="194"/>
      <c r="DZ107" s="194"/>
      <c r="EA107" s="194"/>
      <c r="EB107" s="194"/>
      <c r="EC107" s="194"/>
      <c r="ED107" s="194"/>
      <c r="EE107" s="194"/>
      <c r="EF107" s="194"/>
      <c r="EG107" s="194"/>
      <c r="EH107" s="194"/>
      <c r="EI107" s="194"/>
      <c r="EJ107" s="194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</row>
    <row r="108" spans="1:153" ht="10.5" customHeight="1">
      <c r="A108" s="206" t="s">
        <v>42</v>
      </c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7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8"/>
      <c r="DG108" s="13"/>
      <c r="DH108" s="13"/>
      <c r="DI108" s="13"/>
      <c r="DJ108" s="13"/>
      <c r="DK108" s="179"/>
      <c r="DL108" s="179"/>
      <c r="DM108" s="179"/>
      <c r="DN108" s="179"/>
      <c r="DO108" s="179"/>
      <c r="DP108" s="179"/>
      <c r="DQ108" s="179"/>
      <c r="DR108" s="179"/>
      <c r="DS108" s="179"/>
      <c r="DT108" s="179"/>
      <c r="DU108" s="179"/>
      <c r="DV108" s="179"/>
      <c r="DW108" s="179"/>
      <c r="DX108" s="179"/>
      <c r="DY108" s="179"/>
      <c r="DZ108" s="179"/>
      <c r="EA108" s="179"/>
      <c r="EB108" s="179"/>
      <c r="EC108" s="179"/>
      <c r="ED108" s="179"/>
      <c r="EE108" s="179"/>
      <c r="EF108" s="179"/>
      <c r="EG108" s="179"/>
      <c r="EH108" s="179"/>
      <c r="EI108" s="179"/>
      <c r="EJ108" s="179"/>
      <c r="EK108" s="179"/>
      <c r="EL108" s="179"/>
      <c r="EM108" s="179"/>
      <c r="EN108" s="179"/>
      <c r="EO108" s="179"/>
      <c r="EP108" s="179"/>
      <c r="EQ108" s="179"/>
      <c r="ER108" s="179"/>
      <c r="ES108" s="179"/>
      <c r="ET108" s="179"/>
      <c r="EU108" s="179"/>
      <c r="EV108" s="179"/>
      <c r="EW108" s="179"/>
    </row>
    <row r="109" spans="1:153" ht="18.75" customHeight="1">
      <c r="A109" s="199" t="s">
        <v>181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200"/>
      <c r="BX109" s="90"/>
      <c r="BY109" s="90"/>
      <c r="BZ109" s="90"/>
      <c r="CA109" s="90"/>
      <c r="CB109" s="90"/>
      <c r="CC109" s="90"/>
      <c r="CD109" s="90"/>
      <c r="CE109" s="90"/>
      <c r="CF109" s="90" t="s">
        <v>236</v>
      </c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 t="s">
        <v>185</v>
      </c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8"/>
      <c r="DG109" s="13">
        <f>DH109+DI109+DJ109</f>
        <v>0</v>
      </c>
      <c r="DH109" s="13"/>
      <c r="DI109" s="13"/>
      <c r="DJ109" s="13"/>
      <c r="DK109" s="179"/>
      <c r="DL109" s="179"/>
      <c r="DM109" s="179"/>
      <c r="DN109" s="179"/>
      <c r="DO109" s="179"/>
      <c r="DP109" s="179"/>
      <c r="DQ109" s="179"/>
      <c r="DR109" s="179"/>
      <c r="DS109" s="179"/>
      <c r="DT109" s="179"/>
      <c r="DU109" s="179"/>
      <c r="DV109" s="179"/>
      <c r="DW109" s="179"/>
      <c r="DX109" s="179"/>
      <c r="DY109" s="179"/>
      <c r="DZ109" s="179"/>
      <c r="EA109" s="179"/>
      <c r="EB109" s="179"/>
      <c r="EC109" s="179"/>
      <c r="ED109" s="179"/>
      <c r="EE109" s="179"/>
      <c r="EF109" s="179"/>
      <c r="EG109" s="179"/>
      <c r="EH109" s="179"/>
      <c r="EI109" s="179"/>
      <c r="EJ109" s="179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</row>
    <row r="110" spans="1:153" ht="11.25" customHeight="1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199"/>
      <c r="BO110" s="199"/>
      <c r="BP110" s="199"/>
      <c r="BQ110" s="199"/>
      <c r="BR110" s="199"/>
      <c r="BS110" s="199"/>
      <c r="BT110" s="199"/>
      <c r="BU110" s="199"/>
      <c r="BV110" s="199"/>
      <c r="BW110" s="20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8"/>
      <c r="DG110" s="13">
        <f>DH110+DI110+DJ110</f>
        <v>0</v>
      </c>
      <c r="DH110" s="13"/>
      <c r="DI110" s="13"/>
      <c r="DJ110" s="13"/>
      <c r="DK110" s="179"/>
      <c r="DL110" s="179"/>
      <c r="DM110" s="179"/>
      <c r="DN110" s="179"/>
      <c r="DO110" s="179"/>
      <c r="DP110" s="179"/>
      <c r="DQ110" s="179"/>
      <c r="DR110" s="179"/>
      <c r="DS110" s="179"/>
      <c r="DT110" s="179"/>
      <c r="DU110" s="179"/>
      <c r="DV110" s="179"/>
      <c r="DW110" s="179"/>
      <c r="DX110" s="179"/>
      <c r="DY110" s="179"/>
      <c r="DZ110" s="179"/>
      <c r="EA110" s="179"/>
      <c r="EB110" s="179"/>
      <c r="EC110" s="179"/>
      <c r="ED110" s="179"/>
      <c r="EE110" s="179"/>
      <c r="EF110" s="179"/>
      <c r="EG110" s="179"/>
      <c r="EH110" s="179"/>
      <c r="EI110" s="179"/>
      <c r="EJ110" s="179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</row>
    <row r="111" spans="1:153" s="3" customFormat="1" ht="18" customHeight="1">
      <c r="A111" s="232" t="s">
        <v>113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3"/>
      <c r="BX111" s="193" t="s">
        <v>114</v>
      </c>
      <c r="BY111" s="193"/>
      <c r="BZ111" s="193"/>
      <c r="CA111" s="193"/>
      <c r="CB111" s="193"/>
      <c r="CC111" s="193"/>
      <c r="CD111" s="193"/>
      <c r="CE111" s="193"/>
      <c r="CF111" s="193" t="s">
        <v>115</v>
      </c>
      <c r="CG111" s="193"/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3"/>
      <c r="CS111" s="193"/>
      <c r="CT111" s="193"/>
      <c r="CU111" s="193"/>
      <c r="CV111" s="193"/>
      <c r="CW111" s="193"/>
      <c r="CX111" s="193"/>
      <c r="CY111" s="193"/>
      <c r="CZ111" s="193"/>
      <c r="DA111" s="193"/>
      <c r="DB111" s="193"/>
      <c r="DC111" s="193"/>
      <c r="DD111" s="193"/>
      <c r="DE111" s="193"/>
      <c r="DF111" s="9"/>
      <c r="DG111" s="10">
        <f>SUM(DG112:DG131)</f>
        <v>703394.3599999999</v>
      </c>
      <c r="DH111" s="10">
        <f>SUM(DH112:DH131)</f>
        <v>516078.36</v>
      </c>
      <c r="DI111" s="10">
        <f>SUM(DI112:DI131)</f>
        <v>152940</v>
      </c>
      <c r="DJ111" s="10">
        <f>SUM(DJ112:DJ131)</f>
        <v>34376</v>
      </c>
      <c r="DK111" s="194">
        <f>SUM(DK112:DW131)</f>
        <v>556000</v>
      </c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>
        <f>SUM(DX112:EJ131)</f>
        <v>556000</v>
      </c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3"/>
      <c r="EL111" s="193"/>
      <c r="EM111" s="193"/>
      <c r="EN111" s="193"/>
      <c r="EO111" s="193"/>
      <c r="EP111" s="193"/>
      <c r="EQ111" s="193"/>
      <c r="ER111" s="193"/>
      <c r="ES111" s="193"/>
      <c r="ET111" s="193"/>
      <c r="EU111" s="193"/>
      <c r="EV111" s="193"/>
      <c r="EW111" s="193"/>
    </row>
    <row r="112" spans="1:153" ht="11.25" customHeight="1">
      <c r="A112" s="102" t="s">
        <v>116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234"/>
      <c r="BX112" s="90"/>
      <c r="BY112" s="90"/>
      <c r="BZ112" s="90"/>
      <c r="CA112" s="90"/>
      <c r="CB112" s="90"/>
      <c r="CC112" s="90"/>
      <c r="CD112" s="90"/>
      <c r="CE112" s="90"/>
      <c r="CF112" s="90" t="s">
        <v>371</v>
      </c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 t="s">
        <v>182</v>
      </c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197"/>
      <c r="DG112" s="195">
        <f>DH112+DI112+DJ112</f>
        <v>12980</v>
      </c>
      <c r="DH112" s="195">
        <v>12980</v>
      </c>
      <c r="DI112" s="195"/>
      <c r="DJ112" s="179"/>
      <c r="DK112" s="179">
        <v>13000</v>
      </c>
      <c r="DL112" s="179"/>
      <c r="DM112" s="179"/>
      <c r="DN112" s="179"/>
      <c r="DO112" s="179"/>
      <c r="DP112" s="179"/>
      <c r="DQ112" s="179"/>
      <c r="DR112" s="179"/>
      <c r="DS112" s="179"/>
      <c r="DT112" s="179"/>
      <c r="DU112" s="179"/>
      <c r="DV112" s="179"/>
      <c r="DW112" s="179"/>
      <c r="DX112" s="179">
        <v>13000</v>
      </c>
      <c r="DY112" s="179"/>
      <c r="DZ112" s="179"/>
      <c r="EA112" s="179"/>
      <c r="EB112" s="179"/>
      <c r="EC112" s="179"/>
      <c r="ED112" s="179"/>
      <c r="EE112" s="179"/>
      <c r="EF112" s="179"/>
      <c r="EG112" s="179"/>
      <c r="EH112" s="179"/>
      <c r="EI112" s="179"/>
      <c r="EJ112" s="179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</row>
    <row r="113" spans="1:153" ht="15.75" customHeight="1">
      <c r="A113" s="94" t="s">
        <v>322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235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5"/>
      <c r="DG113" s="196"/>
      <c r="DH113" s="196"/>
      <c r="DI113" s="196"/>
      <c r="DJ113" s="179"/>
      <c r="DK113" s="179"/>
      <c r="DL113" s="179"/>
      <c r="DM113" s="179"/>
      <c r="DN113" s="179"/>
      <c r="DO113" s="179"/>
      <c r="DP113" s="179"/>
      <c r="DQ113" s="179"/>
      <c r="DR113" s="179"/>
      <c r="DS113" s="179"/>
      <c r="DT113" s="179"/>
      <c r="DU113" s="179"/>
      <c r="DV113" s="179"/>
      <c r="DW113" s="179"/>
      <c r="DX113" s="179"/>
      <c r="DY113" s="179"/>
      <c r="DZ113" s="179"/>
      <c r="EA113" s="179"/>
      <c r="EB113" s="179"/>
      <c r="EC113" s="179"/>
      <c r="ED113" s="179"/>
      <c r="EE113" s="179"/>
      <c r="EF113" s="179"/>
      <c r="EG113" s="179"/>
      <c r="EH113" s="179"/>
      <c r="EI113" s="179"/>
      <c r="EJ113" s="179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</row>
    <row r="114" spans="1:153" ht="19.5" customHeight="1">
      <c r="A114" s="199" t="s">
        <v>179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199"/>
      <c r="BT114" s="199"/>
      <c r="BU114" s="199"/>
      <c r="BV114" s="199"/>
      <c r="BW114" s="200"/>
      <c r="BX114" s="90"/>
      <c r="BY114" s="90"/>
      <c r="BZ114" s="90"/>
      <c r="CA114" s="90"/>
      <c r="CB114" s="90"/>
      <c r="CC114" s="90"/>
      <c r="CD114" s="90"/>
      <c r="CE114" s="90"/>
      <c r="CF114" s="136" t="s">
        <v>371</v>
      </c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5"/>
      <c r="CS114" s="136" t="s">
        <v>183</v>
      </c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5"/>
      <c r="DF114" s="8"/>
      <c r="DG114" s="13">
        <f aca="true" t="shared" si="2" ref="DG114:DG131">DH114+DI114+DJ114</f>
        <v>0</v>
      </c>
      <c r="DH114" s="13"/>
      <c r="DI114" s="13"/>
      <c r="DJ114" s="13"/>
      <c r="DK114" s="203"/>
      <c r="DL114" s="204"/>
      <c r="DM114" s="204"/>
      <c r="DN114" s="204"/>
      <c r="DO114" s="204"/>
      <c r="DP114" s="204"/>
      <c r="DQ114" s="204"/>
      <c r="DR114" s="204"/>
      <c r="DS114" s="204"/>
      <c r="DT114" s="204"/>
      <c r="DU114" s="204"/>
      <c r="DV114" s="204"/>
      <c r="DW114" s="205"/>
      <c r="DX114" s="203"/>
      <c r="DY114" s="204"/>
      <c r="DZ114" s="204"/>
      <c r="EA114" s="204"/>
      <c r="EB114" s="204"/>
      <c r="EC114" s="204"/>
      <c r="ED114" s="204"/>
      <c r="EE114" s="204"/>
      <c r="EF114" s="204"/>
      <c r="EG114" s="204"/>
      <c r="EH114" s="204"/>
      <c r="EI114" s="204"/>
      <c r="EJ114" s="205"/>
      <c r="EK114" s="136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5"/>
    </row>
    <row r="115" spans="1:153" ht="19.5" customHeight="1">
      <c r="A115" s="199" t="s">
        <v>180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199"/>
      <c r="BT115" s="199"/>
      <c r="BU115" s="199"/>
      <c r="BV115" s="199"/>
      <c r="BW115" s="200"/>
      <c r="BX115" s="90"/>
      <c r="BY115" s="90"/>
      <c r="BZ115" s="90"/>
      <c r="CA115" s="90"/>
      <c r="CB115" s="90"/>
      <c r="CC115" s="90"/>
      <c r="CD115" s="90"/>
      <c r="CE115" s="90"/>
      <c r="CF115" s="136" t="s">
        <v>372</v>
      </c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5"/>
      <c r="CS115" s="90" t="s">
        <v>184</v>
      </c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8"/>
      <c r="DG115" s="13">
        <f t="shared" si="2"/>
        <v>25118</v>
      </c>
      <c r="DH115" s="13">
        <v>25118</v>
      </c>
      <c r="DI115" s="13"/>
      <c r="DJ115" s="13"/>
      <c r="DK115" s="179">
        <v>25500</v>
      </c>
      <c r="DL115" s="179"/>
      <c r="DM115" s="179"/>
      <c r="DN115" s="179"/>
      <c r="DO115" s="179"/>
      <c r="DP115" s="179"/>
      <c r="DQ115" s="179"/>
      <c r="DR115" s="179"/>
      <c r="DS115" s="179"/>
      <c r="DT115" s="179"/>
      <c r="DU115" s="179"/>
      <c r="DV115" s="179"/>
      <c r="DW115" s="179"/>
      <c r="DX115" s="179">
        <v>25500</v>
      </c>
      <c r="DY115" s="179"/>
      <c r="DZ115" s="179"/>
      <c r="EA115" s="179"/>
      <c r="EB115" s="179"/>
      <c r="EC115" s="179"/>
      <c r="ED115" s="179"/>
      <c r="EE115" s="179"/>
      <c r="EF115" s="179"/>
      <c r="EG115" s="179"/>
      <c r="EH115" s="179"/>
      <c r="EI115" s="179"/>
      <c r="EJ115" s="179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</row>
    <row r="116" spans="1:153" ht="30" customHeight="1">
      <c r="A116" s="199" t="s">
        <v>218</v>
      </c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199"/>
      <c r="BT116" s="199"/>
      <c r="BU116" s="199"/>
      <c r="BV116" s="199"/>
      <c r="BW116" s="200"/>
      <c r="BX116" s="90"/>
      <c r="BY116" s="90"/>
      <c r="BZ116" s="90"/>
      <c r="CA116" s="90"/>
      <c r="CB116" s="90"/>
      <c r="CC116" s="90"/>
      <c r="CD116" s="90"/>
      <c r="CE116" s="90"/>
      <c r="CF116" s="136" t="s">
        <v>371</v>
      </c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5"/>
      <c r="CS116" s="90" t="s">
        <v>206</v>
      </c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8"/>
      <c r="DG116" s="13">
        <f>DH116+DI116+DJ116</f>
        <v>0</v>
      </c>
      <c r="DH116" s="13"/>
      <c r="DI116" s="13"/>
      <c r="DJ116" s="13"/>
      <c r="DK116" s="179"/>
      <c r="DL116" s="179"/>
      <c r="DM116" s="179"/>
      <c r="DN116" s="179"/>
      <c r="DO116" s="179"/>
      <c r="DP116" s="179"/>
      <c r="DQ116" s="179"/>
      <c r="DR116" s="179"/>
      <c r="DS116" s="179"/>
      <c r="DT116" s="179"/>
      <c r="DU116" s="179"/>
      <c r="DV116" s="179"/>
      <c r="DW116" s="179"/>
      <c r="DX116" s="179"/>
      <c r="DY116" s="179"/>
      <c r="DZ116" s="179"/>
      <c r="EA116" s="179"/>
      <c r="EB116" s="179"/>
      <c r="EC116" s="179"/>
      <c r="ED116" s="179"/>
      <c r="EE116" s="179"/>
      <c r="EF116" s="179"/>
      <c r="EG116" s="179"/>
      <c r="EH116" s="179"/>
      <c r="EI116" s="179"/>
      <c r="EJ116" s="179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</row>
    <row r="117" spans="1:153" ht="19.5" customHeight="1">
      <c r="A117" s="199" t="s">
        <v>181</v>
      </c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  <c r="BN117" s="199"/>
      <c r="BO117" s="199"/>
      <c r="BP117" s="199"/>
      <c r="BQ117" s="199"/>
      <c r="BR117" s="199"/>
      <c r="BS117" s="199"/>
      <c r="BT117" s="199"/>
      <c r="BU117" s="199"/>
      <c r="BV117" s="199"/>
      <c r="BW117" s="200"/>
      <c r="BX117" s="90"/>
      <c r="BY117" s="90"/>
      <c r="BZ117" s="90"/>
      <c r="CA117" s="90"/>
      <c r="CB117" s="90"/>
      <c r="CC117" s="90"/>
      <c r="CD117" s="90"/>
      <c r="CE117" s="90"/>
      <c r="CF117" s="136" t="s">
        <v>371</v>
      </c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5"/>
      <c r="CS117" s="90" t="s">
        <v>185</v>
      </c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8"/>
      <c r="DG117" s="13">
        <f t="shared" si="2"/>
        <v>55464</v>
      </c>
      <c r="DH117" s="13">
        <f>58464-3000</f>
        <v>55464</v>
      </c>
      <c r="DI117" s="13"/>
      <c r="DJ117" s="13"/>
      <c r="DK117" s="179">
        <v>59000</v>
      </c>
      <c r="DL117" s="179"/>
      <c r="DM117" s="179"/>
      <c r="DN117" s="179"/>
      <c r="DO117" s="179"/>
      <c r="DP117" s="179"/>
      <c r="DQ117" s="179"/>
      <c r="DR117" s="179"/>
      <c r="DS117" s="179"/>
      <c r="DT117" s="179"/>
      <c r="DU117" s="179"/>
      <c r="DV117" s="179"/>
      <c r="DW117" s="179"/>
      <c r="DX117" s="179">
        <v>59000</v>
      </c>
      <c r="DY117" s="179"/>
      <c r="DZ117" s="179"/>
      <c r="EA117" s="179"/>
      <c r="EB117" s="179"/>
      <c r="EC117" s="179"/>
      <c r="ED117" s="179"/>
      <c r="EE117" s="179"/>
      <c r="EF117" s="179"/>
      <c r="EG117" s="179"/>
      <c r="EH117" s="179"/>
      <c r="EI117" s="179"/>
      <c r="EJ117" s="179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</row>
    <row r="118" spans="1:153" ht="19.5" customHeight="1">
      <c r="A118" s="199" t="s">
        <v>181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  <c r="BN118" s="199"/>
      <c r="BO118" s="199"/>
      <c r="BP118" s="199"/>
      <c r="BQ118" s="199"/>
      <c r="BR118" s="199"/>
      <c r="BS118" s="199"/>
      <c r="BT118" s="199"/>
      <c r="BU118" s="199"/>
      <c r="BV118" s="199"/>
      <c r="BW118" s="200"/>
      <c r="BX118" s="90"/>
      <c r="BY118" s="90"/>
      <c r="BZ118" s="90"/>
      <c r="CA118" s="90"/>
      <c r="CB118" s="90"/>
      <c r="CC118" s="90"/>
      <c r="CD118" s="90"/>
      <c r="CE118" s="90"/>
      <c r="CF118" s="136" t="s">
        <v>371</v>
      </c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5"/>
      <c r="CS118" s="90" t="s">
        <v>157</v>
      </c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8"/>
      <c r="DG118" s="13">
        <f t="shared" si="2"/>
        <v>199400</v>
      </c>
      <c r="DH118" s="13">
        <v>199400</v>
      </c>
      <c r="DI118" s="13"/>
      <c r="DJ118" s="13"/>
      <c r="DK118" s="179">
        <v>200000</v>
      </c>
      <c r="DL118" s="179"/>
      <c r="DM118" s="179"/>
      <c r="DN118" s="179"/>
      <c r="DO118" s="179"/>
      <c r="DP118" s="179"/>
      <c r="DQ118" s="179"/>
      <c r="DR118" s="179"/>
      <c r="DS118" s="179"/>
      <c r="DT118" s="179"/>
      <c r="DU118" s="179"/>
      <c r="DV118" s="179"/>
      <c r="DW118" s="179"/>
      <c r="DX118" s="179">
        <v>200000</v>
      </c>
      <c r="DY118" s="179"/>
      <c r="DZ118" s="179"/>
      <c r="EA118" s="179"/>
      <c r="EB118" s="179"/>
      <c r="EC118" s="179"/>
      <c r="ED118" s="179"/>
      <c r="EE118" s="179"/>
      <c r="EF118" s="179"/>
      <c r="EG118" s="179"/>
      <c r="EH118" s="179"/>
      <c r="EI118" s="179"/>
      <c r="EJ118" s="179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</row>
    <row r="119" spans="1:153" ht="19.5" customHeight="1">
      <c r="A119" s="199" t="s">
        <v>188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200"/>
      <c r="BX119" s="90"/>
      <c r="BY119" s="90"/>
      <c r="BZ119" s="90"/>
      <c r="CA119" s="90"/>
      <c r="CB119" s="90"/>
      <c r="CC119" s="90"/>
      <c r="CD119" s="90"/>
      <c r="CE119" s="90"/>
      <c r="CF119" s="136" t="s">
        <v>371</v>
      </c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5"/>
      <c r="CS119" s="90" t="s">
        <v>189</v>
      </c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8"/>
      <c r="DG119" s="13">
        <f t="shared" si="2"/>
        <v>0</v>
      </c>
      <c r="DH119" s="13"/>
      <c r="DI119" s="13"/>
      <c r="DJ119" s="13"/>
      <c r="DK119" s="179"/>
      <c r="DL119" s="179"/>
      <c r="DM119" s="179"/>
      <c r="DN119" s="179"/>
      <c r="DO119" s="179"/>
      <c r="DP119" s="179"/>
      <c r="DQ119" s="179"/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/>
      <c r="EC119" s="179"/>
      <c r="ED119" s="179"/>
      <c r="EE119" s="179"/>
      <c r="EF119" s="179"/>
      <c r="EG119" s="179"/>
      <c r="EH119" s="179"/>
      <c r="EI119" s="179"/>
      <c r="EJ119" s="179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</row>
    <row r="120" spans="1:153" ht="19.5" customHeight="1">
      <c r="A120" s="199" t="s">
        <v>187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200"/>
      <c r="BX120" s="90"/>
      <c r="BY120" s="90"/>
      <c r="BZ120" s="90"/>
      <c r="CA120" s="90"/>
      <c r="CB120" s="90"/>
      <c r="CC120" s="90"/>
      <c r="CD120" s="90"/>
      <c r="CE120" s="90"/>
      <c r="CF120" s="136" t="s">
        <v>371</v>
      </c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5"/>
      <c r="CS120" s="90" t="s">
        <v>186</v>
      </c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8"/>
      <c r="DG120" s="13">
        <f t="shared" si="2"/>
        <v>0</v>
      </c>
      <c r="DH120" s="13"/>
      <c r="DI120" s="13"/>
      <c r="DJ120" s="13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</row>
    <row r="121" spans="1:153" ht="19.5" customHeight="1">
      <c r="A121" s="199" t="s">
        <v>190</v>
      </c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200"/>
      <c r="BX121" s="90"/>
      <c r="BY121" s="90"/>
      <c r="BZ121" s="90"/>
      <c r="CA121" s="90"/>
      <c r="CB121" s="90"/>
      <c r="CC121" s="90"/>
      <c r="CD121" s="90"/>
      <c r="CE121" s="90"/>
      <c r="CF121" s="136" t="s">
        <v>371</v>
      </c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5"/>
      <c r="CS121" s="90" t="s">
        <v>191</v>
      </c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8"/>
      <c r="DG121" s="13">
        <f t="shared" si="2"/>
        <v>161544.65999999997</v>
      </c>
      <c r="DH121" s="13">
        <f>143300+467.36+2077.3+1150+3000+300</f>
        <v>150294.65999999997</v>
      </c>
      <c r="DI121" s="13"/>
      <c r="DJ121" s="13">
        <v>11250</v>
      </c>
      <c r="DK121" s="179">
        <v>155500</v>
      </c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>
        <v>155500</v>
      </c>
      <c r="DY121" s="179"/>
      <c r="DZ121" s="179"/>
      <c r="EA121" s="179"/>
      <c r="EB121" s="179"/>
      <c r="EC121" s="179"/>
      <c r="ED121" s="179"/>
      <c r="EE121" s="179"/>
      <c r="EF121" s="179"/>
      <c r="EG121" s="179"/>
      <c r="EH121" s="179"/>
      <c r="EI121" s="179"/>
      <c r="EJ121" s="179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</row>
    <row r="122" spans="1:153" ht="19.5" customHeight="1">
      <c r="A122" s="199" t="s">
        <v>190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200"/>
      <c r="BX122" s="90"/>
      <c r="BY122" s="90"/>
      <c r="BZ122" s="90"/>
      <c r="CA122" s="90"/>
      <c r="CB122" s="90"/>
      <c r="CC122" s="90"/>
      <c r="CD122" s="90"/>
      <c r="CE122" s="90"/>
      <c r="CF122" s="136" t="s">
        <v>371</v>
      </c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5"/>
      <c r="CS122" s="90" t="s">
        <v>191</v>
      </c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8" t="s">
        <v>361</v>
      </c>
      <c r="DG122" s="13">
        <f>DH122+DI122+DJ122</f>
        <v>152940</v>
      </c>
      <c r="DH122" s="13"/>
      <c r="DI122" s="13">
        <v>152940</v>
      </c>
      <c r="DJ122" s="13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</row>
    <row r="123" spans="1:153" ht="28.5" customHeight="1">
      <c r="A123" s="199" t="s">
        <v>192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200"/>
      <c r="BX123" s="90"/>
      <c r="BY123" s="90"/>
      <c r="BZ123" s="90"/>
      <c r="CA123" s="90"/>
      <c r="CB123" s="90"/>
      <c r="CC123" s="90"/>
      <c r="CD123" s="90"/>
      <c r="CE123" s="90"/>
      <c r="CF123" s="136" t="s">
        <v>371</v>
      </c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5"/>
      <c r="CS123" s="90" t="s">
        <v>193</v>
      </c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8"/>
      <c r="DG123" s="13">
        <f t="shared" si="2"/>
        <v>2000</v>
      </c>
      <c r="DH123" s="13">
        <v>2000</v>
      </c>
      <c r="DI123" s="13"/>
      <c r="DJ123" s="13"/>
      <c r="DK123" s="179">
        <v>3000</v>
      </c>
      <c r="DL123" s="179"/>
      <c r="DM123" s="179"/>
      <c r="DN123" s="179"/>
      <c r="DO123" s="179"/>
      <c r="DP123" s="179"/>
      <c r="DQ123" s="179"/>
      <c r="DR123" s="179"/>
      <c r="DS123" s="179"/>
      <c r="DT123" s="179"/>
      <c r="DU123" s="179"/>
      <c r="DV123" s="179"/>
      <c r="DW123" s="179"/>
      <c r="DX123" s="179">
        <v>3000</v>
      </c>
      <c r="DY123" s="179"/>
      <c r="DZ123" s="179"/>
      <c r="EA123" s="179"/>
      <c r="EB123" s="179"/>
      <c r="EC123" s="179"/>
      <c r="ED123" s="179"/>
      <c r="EE123" s="179"/>
      <c r="EF123" s="179"/>
      <c r="EG123" s="179"/>
      <c r="EH123" s="179"/>
      <c r="EI123" s="179"/>
      <c r="EJ123" s="179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</row>
    <row r="124" spans="1:153" ht="19.5" customHeight="1">
      <c r="A124" s="199" t="s">
        <v>208</v>
      </c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200"/>
      <c r="BX124" s="90"/>
      <c r="BY124" s="90"/>
      <c r="BZ124" s="90"/>
      <c r="CA124" s="90"/>
      <c r="CB124" s="90"/>
      <c r="CC124" s="90"/>
      <c r="CD124" s="90"/>
      <c r="CE124" s="90"/>
      <c r="CF124" s="136" t="s">
        <v>371</v>
      </c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5"/>
      <c r="CS124" s="90" t="s">
        <v>207</v>
      </c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8"/>
      <c r="DG124" s="13">
        <f t="shared" si="2"/>
        <v>0</v>
      </c>
      <c r="DH124" s="13"/>
      <c r="DI124" s="13"/>
      <c r="DJ124" s="13"/>
      <c r="DK124" s="179"/>
      <c r="DL124" s="179"/>
      <c r="DM124" s="179"/>
      <c r="DN124" s="179"/>
      <c r="DO124" s="179"/>
      <c r="DP124" s="179"/>
      <c r="DQ124" s="179"/>
      <c r="DR124" s="179"/>
      <c r="DS124" s="179"/>
      <c r="DT124" s="179"/>
      <c r="DU124" s="179"/>
      <c r="DV124" s="179"/>
      <c r="DW124" s="179"/>
      <c r="DX124" s="179"/>
      <c r="DY124" s="179"/>
      <c r="DZ124" s="179"/>
      <c r="EA124" s="179"/>
      <c r="EB124" s="179"/>
      <c r="EC124" s="179"/>
      <c r="ED124" s="179"/>
      <c r="EE124" s="179"/>
      <c r="EF124" s="179"/>
      <c r="EG124" s="179"/>
      <c r="EH124" s="179"/>
      <c r="EI124" s="179"/>
      <c r="EJ124" s="179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</row>
    <row r="125" spans="1:153" ht="19.5" customHeight="1">
      <c r="A125" s="199" t="s">
        <v>195</v>
      </c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200"/>
      <c r="BX125" s="90"/>
      <c r="BY125" s="90"/>
      <c r="BZ125" s="90"/>
      <c r="CA125" s="90"/>
      <c r="CB125" s="90"/>
      <c r="CC125" s="90"/>
      <c r="CD125" s="90"/>
      <c r="CE125" s="90"/>
      <c r="CF125" s="136" t="s">
        <v>371</v>
      </c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5"/>
      <c r="CS125" s="90" t="s">
        <v>194</v>
      </c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8"/>
      <c r="DG125" s="13">
        <f t="shared" si="2"/>
        <v>0</v>
      </c>
      <c r="DH125" s="13"/>
      <c r="DI125" s="13"/>
      <c r="DJ125" s="13"/>
      <c r="DK125" s="179"/>
      <c r="DL125" s="179"/>
      <c r="DM125" s="179"/>
      <c r="DN125" s="179"/>
      <c r="DO125" s="179"/>
      <c r="DP125" s="179"/>
      <c r="DQ125" s="179"/>
      <c r="DR125" s="179"/>
      <c r="DS125" s="179"/>
      <c r="DT125" s="179"/>
      <c r="DU125" s="179"/>
      <c r="DV125" s="179"/>
      <c r="DW125" s="179"/>
      <c r="DX125" s="179"/>
      <c r="DY125" s="179"/>
      <c r="DZ125" s="179"/>
      <c r="EA125" s="179"/>
      <c r="EB125" s="179"/>
      <c r="EC125" s="179"/>
      <c r="ED125" s="179"/>
      <c r="EE125" s="179"/>
      <c r="EF125" s="179"/>
      <c r="EG125" s="179"/>
      <c r="EH125" s="179"/>
      <c r="EI125" s="179"/>
      <c r="EJ125" s="179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</row>
    <row r="126" spans="1:153" ht="19.5" customHeight="1">
      <c r="A126" s="199" t="s">
        <v>196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200"/>
      <c r="BX126" s="90"/>
      <c r="BY126" s="90"/>
      <c r="BZ126" s="90"/>
      <c r="CA126" s="90"/>
      <c r="CB126" s="90"/>
      <c r="CC126" s="90"/>
      <c r="CD126" s="90"/>
      <c r="CE126" s="90"/>
      <c r="CF126" s="136" t="s">
        <v>371</v>
      </c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5"/>
      <c r="CS126" s="90" t="s">
        <v>197</v>
      </c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8"/>
      <c r="DG126" s="13">
        <f t="shared" si="2"/>
        <v>11149</v>
      </c>
      <c r="DH126" s="13">
        <v>11149</v>
      </c>
      <c r="DI126" s="13"/>
      <c r="DJ126" s="13"/>
      <c r="DK126" s="179">
        <v>12000</v>
      </c>
      <c r="DL126" s="179"/>
      <c r="DM126" s="179"/>
      <c r="DN126" s="179"/>
      <c r="DO126" s="179"/>
      <c r="DP126" s="179"/>
      <c r="DQ126" s="179"/>
      <c r="DR126" s="179"/>
      <c r="DS126" s="179"/>
      <c r="DT126" s="179"/>
      <c r="DU126" s="179"/>
      <c r="DV126" s="179"/>
      <c r="DW126" s="179"/>
      <c r="DX126" s="179">
        <v>12000</v>
      </c>
      <c r="DY126" s="179"/>
      <c r="DZ126" s="179"/>
      <c r="EA126" s="179"/>
      <c r="EB126" s="179"/>
      <c r="EC126" s="179"/>
      <c r="ED126" s="179"/>
      <c r="EE126" s="179"/>
      <c r="EF126" s="179"/>
      <c r="EG126" s="179"/>
      <c r="EH126" s="179"/>
      <c r="EI126" s="179"/>
      <c r="EJ126" s="179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</row>
    <row r="127" spans="1:153" ht="19.5" customHeight="1">
      <c r="A127" s="199" t="s">
        <v>198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200"/>
      <c r="BX127" s="90"/>
      <c r="BY127" s="90"/>
      <c r="BZ127" s="90"/>
      <c r="CA127" s="90"/>
      <c r="CB127" s="90"/>
      <c r="CC127" s="90"/>
      <c r="CD127" s="90"/>
      <c r="CE127" s="90"/>
      <c r="CF127" s="136" t="s">
        <v>371</v>
      </c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5"/>
      <c r="CS127" s="90" t="s">
        <v>201</v>
      </c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8"/>
      <c r="DG127" s="13">
        <f t="shared" si="2"/>
        <v>0</v>
      </c>
      <c r="DH127" s="13"/>
      <c r="DI127" s="13"/>
      <c r="DJ127" s="13"/>
      <c r="DK127" s="179"/>
      <c r="DL127" s="179"/>
      <c r="DM127" s="179"/>
      <c r="DN127" s="179"/>
      <c r="DO127" s="179"/>
      <c r="DP127" s="179"/>
      <c r="DQ127" s="179"/>
      <c r="DR127" s="179"/>
      <c r="DS127" s="179"/>
      <c r="DT127" s="179"/>
      <c r="DU127" s="179"/>
      <c r="DV127" s="179"/>
      <c r="DW127" s="179"/>
      <c r="DX127" s="179"/>
      <c r="DY127" s="179"/>
      <c r="DZ127" s="179"/>
      <c r="EA127" s="179"/>
      <c r="EB127" s="179"/>
      <c r="EC127" s="179"/>
      <c r="ED127" s="179"/>
      <c r="EE127" s="179"/>
      <c r="EF127" s="179"/>
      <c r="EG127" s="179"/>
      <c r="EH127" s="179"/>
      <c r="EI127" s="179"/>
      <c r="EJ127" s="179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</row>
    <row r="128" spans="1:153" ht="19.5" customHeight="1">
      <c r="A128" s="199" t="s">
        <v>199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  <c r="BN128" s="199"/>
      <c r="BO128" s="199"/>
      <c r="BP128" s="199"/>
      <c r="BQ128" s="199"/>
      <c r="BR128" s="199"/>
      <c r="BS128" s="199"/>
      <c r="BT128" s="199"/>
      <c r="BU128" s="199"/>
      <c r="BV128" s="199"/>
      <c r="BW128" s="200"/>
      <c r="BX128" s="90"/>
      <c r="BY128" s="90"/>
      <c r="BZ128" s="90"/>
      <c r="CA128" s="90"/>
      <c r="CB128" s="90"/>
      <c r="CC128" s="90"/>
      <c r="CD128" s="90"/>
      <c r="CE128" s="90"/>
      <c r="CF128" s="136" t="s">
        <v>371</v>
      </c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5"/>
      <c r="CS128" s="90" t="s">
        <v>200</v>
      </c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8"/>
      <c r="DG128" s="13">
        <f t="shared" si="2"/>
        <v>58598.7</v>
      </c>
      <c r="DH128" s="13">
        <f>54000-2077.3-1150-300</f>
        <v>50472.7</v>
      </c>
      <c r="DI128" s="13"/>
      <c r="DJ128" s="13">
        <v>8126</v>
      </c>
      <c r="DK128" s="179">
        <v>63000</v>
      </c>
      <c r="DL128" s="179"/>
      <c r="DM128" s="179"/>
      <c r="DN128" s="179"/>
      <c r="DO128" s="179"/>
      <c r="DP128" s="179"/>
      <c r="DQ128" s="179"/>
      <c r="DR128" s="179"/>
      <c r="DS128" s="179"/>
      <c r="DT128" s="179"/>
      <c r="DU128" s="179"/>
      <c r="DV128" s="179"/>
      <c r="DW128" s="179"/>
      <c r="DX128" s="179">
        <v>63000</v>
      </c>
      <c r="DY128" s="179"/>
      <c r="DZ128" s="179"/>
      <c r="EA128" s="179"/>
      <c r="EB128" s="179"/>
      <c r="EC128" s="179"/>
      <c r="ED128" s="179"/>
      <c r="EE128" s="179"/>
      <c r="EF128" s="179"/>
      <c r="EG128" s="179"/>
      <c r="EH128" s="179"/>
      <c r="EI128" s="179"/>
      <c r="EJ128" s="179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</row>
    <row r="129" spans="1:153" ht="27.75" customHeight="1">
      <c r="A129" s="199" t="s">
        <v>240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200"/>
      <c r="BX129" s="90"/>
      <c r="BY129" s="90"/>
      <c r="BZ129" s="90"/>
      <c r="CA129" s="90"/>
      <c r="CB129" s="90"/>
      <c r="CC129" s="90"/>
      <c r="CD129" s="90"/>
      <c r="CE129" s="90"/>
      <c r="CF129" s="136" t="s">
        <v>371</v>
      </c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5"/>
      <c r="CS129" s="90" t="s">
        <v>239</v>
      </c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8"/>
      <c r="DG129" s="13">
        <f>DH129+DI129+DJ129</f>
        <v>0</v>
      </c>
      <c r="DH129" s="13"/>
      <c r="DI129" s="13"/>
      <c r="DJ129" s="13"/>
      <c r="DK129" s="179"/>
      <c r="DL129" s="179"/>
      <c r="DM129" s="179"/>
      <c r="DN129" s="179"/>
      <c r="DO129" s="179"/>
      <c r="DP129" s="179"/>
      <c r="DQ129" s="179"/>
      <c r="DR129" s="179"/>
      <c r="DS129" s="179"/>
      <c r="DT129" s="179"/>
      <c r="DU129" s="179"/>
      <c r="DV129" s="179"/>
      <c r="DW129" s="179"/>
      <c r="DX129" s="179"/>
      <c r="DY129" s="179"/>
      <c r="DZ129" s="179"/>
      <c r="EA129" s="179"/>
      <c r="EB129" s="179"/>
      <c r="EC129" s="179"/>
      <c r="ED129" s="179"/>
      <c r="EE129" s="179"/>
      <c r="EF129" s="179"/>
      <c r="EG129" s="179"/>
      <c r="EH129" s="179"/>
      <c r="EI129" s="179"/>
      <c r="EJ129" s="179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</row>
    <row r="130" spans="1:153" ht="25.5" customHeight="1">
      <c r="A130" s="199" t="s">
        <v>202</v>
      </c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  <c r="BN130" s="199"/>
      <c r="BO130" s="199"/>
      <c r="BP130" s="199"/>
      <c r="BQ130" s="199"/>
      <c r="BR130" s="199"/>
      <c r="BS130" s="199"/>
      <c r="BT130" s="199"/>
      <c r="BU130" s="199"/>
      <c r="BV130" s="199"/>
      <c r="BW130" s="200"/>
      <c r="BX130" s="90"/>
      <c r="BY130" s="90"/>
      <c r="BZ130" s="90"/>
      <c r="CA130" s="90"/>
      <c r="CB130" s="90"/>
      <c r="CC130" s="90"/>
      <c r="CD130" s="90"/>
      <c r="CE130" s="90"/>
      <c r="CF130" s="136" t="s">
        <v>371</v>
      </c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5"/>
      <c r="CS130" s="90" t="s">
        <v>203</v>
      </c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8"/>
      <c r="DG130" s="13">
        <f t="shared" si="2"/>
        <v>24200</v>
      </c>
      <c r="DH130" s="13">
        <v>9200</v>
      </c>
      <c r="DI130" s="13"/>
      <c r="DJ130" s="13">
        <v>15000</v>
      </c>
      <c r="DK130" s="179">
        <v>25000</v>
      </c>
      <c r="DL130" s="179"/>
      <c r="DM130" s="179"/>
      <c r="DN130" s="179"/>
      <c r="DO130" s="179"/>
      <c r="DP130" s="179"/>
      <c r="DQ130" s="179"/>
      <c r="DR130" s="179"/>
      <c r="DS130" s="179"/>
      <c r="DT130" s="179"/>
      <c r="DU130" s="179"/>
      <c r="DV130" s="179"/>
      <c r="DW130" s="179"/>
      <c r="DX130" s="179">
        <v>25000</v>
      </c>
      <c r="DY130" s="179"/>
      <c r="DZ130" s="179"/>
      <c r="EA130" s="179"/>
      <c r="EB130" s="179"/>
      <c r="EC130" s="179"/>
      <c r="ED130" s="179"/>
      <c r="EE130" s="179"/>
      <c r="EF130" s="179"/>
      <c r="EG130" s="179"/>
      <c r="EH130" s="179"/>
      <c r="EI130" s="179"/>
      <c r="EJ130" s="179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</row>
    <row r="131" spans="1:153" ht="30" customHeight="1">
      <c r="A131" s="199" t="s">
        <v>237</v>
      </c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  <c r="BN131" s="199"/>
      <c r="BO131" s="199"/>
      <c r="BP131" s="199"/>
      <c r="BQ131" s="199"/>
      <c r="BR131" s="199"/>
      <c r="BS131" s="199"/>
      <c r="BT131" s="199"/>
      <c r="BU131" s="199"/>
      <c r="BV131" s="199"/>
      <c r="BW131" s="200"/>
      <c r="BX131" s="90"/>
      <c r="BY131" s="90"/>
      <c r="BZ131" s="90"/>
      <c r="CA131" s="90"/>
      <c r="CB131" s="90"/>
      <c r="CC131" s="90"/>
      <c r="CD131" s="90"/>
      <c r="CE131" s="90"/>
      <c r="CF131" s="136" t="s">
        <v>371</v>
      </c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5"/>
      <c r="CS131" s="90" t="s">
        <v>238</v>
      </c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8"/>
      <c r="DG131" s="13">
        <f t="shared" si="2"/>
        <v>0</v>
      </c>
      <c r="DH131" s="13"/>
      <c r="DI131" s="13"/>
      <c r="DJ131" s="13"/>
      <c r="DK131" s="179"/>
      <c r="DL131" s="179"/>
      <c r="DM131" s="179"/>
      <c r="DN131" s="179"/>
      <c r="DO131" s="179"/>
      <c r="DP131" s="179"/>
      <c r="DQ131" s="179"/>
      <c r="DR131" s="179"/>
      <c r="DS131" s="179"/>
      <c r="DT131" s="179"/>
      <c r="DU131" s="179"/>
      <c r="DV131" s="179"/>
      <c r="DW131" s="179"/>
      <c r="DX131" s="179"/>
      <c r="DY131" s="179"/>
      <c r="DZ131" s="179"/>
      <c r="EA131" s="179"/>
      <c r="EB131" s="179"/>
      <c r="EC131" s="179"/>
      <c r="ED131" s="179"/>
      <c r="EE131" s="179"/>
      <c r="EF131" s="179"/>
      <c r="EG131" s="179"/>
      <c r="EH131" s="179"/>
      <c r="EI131" s="179"/>
      <c r="EJ131" s="179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</row>
    <row r="132" spans="1:153" s="3" customFormat="1" ht="15" customHeight="1">
      <c r="A132" s="232" t="s">
        <v>243</v>
      </c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3"/>
      <c r="BX132" s="193" t="s">
        <v>118</v>
      </c>
      <c r="BY132" s="193"/>
      <c r="BZ132" s="193"/>
      <c r="CA132" s="193"/>
      <c r="CB132" s="193"/>
      <c r="CC132" s="193"/>
      <c r="CD132" s="193"/>
      <c r="CE132" s="193"/>
      <c r="CF132" s="193" t="s">
        <v>244</v>
      </c>
      <c r="CG132" s="193"/>
      <c r="CH132" s="193"/>
      <c r="CI132" s="193"/>
      <c r="CJ132" s="193"/>
      <c r="CK132" s="193"/>
      <c r="CL132" s="193"/>
      <c r="CM132" s="193"/>
      <c r="CN132" s="193"/>
      <c r="CO132" s="193"/>
      <c r="CP132" s="193"/>
      <c r="CQ132" s="193"/>
      <c r="CR132" s="193"/>
      <c r="CS132" s="193"/>
      <c r="CT132" s="193"/>
      <c r="CU132" s="193"/>
      <c r="CV132" s="193"/>
      <c r="CW132" s="193"/>
      <c r="CX132" s="193"/>
      <c r="CY132" s="193"/>
      <c r="CZ132" s="193"/>
      <c r="DA132" s="193"/>
      <c r="DB132" s="193"/>
      <c r="DC132" s="193"/>
      <c r="DD132" s="193"/>
      <c r="DE132" s="193"/>
      <c r="DF132" s="9"/>
      <c r="DG132" s="10">
        <f>SUM(DG133)</f>
        <v>354960</v>
      </c>
      <c r="DH132" s="10">
        <f>SUM(DH133)</f>
        <v>354960</v>
      </c>
      <c r="DI132" s="10">
        <f>SUM(DI133)</f>
        <v>0</v>
      </c>
      <c r="DJ132" s="10">
        <f>SUM(DJ133)</f>
        <v>0</v>
      </c>
      <c r="DK132" s="194">
        <f>SUM(DK133)</f>
        <v>370000</v>
      </c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>
        <f>SUM(DX133)</f>
        <v>370000</v>
      </c>
      <c r="DY132" s="194"/>
      <c r="DZ132" s="194"/>
      <c r="EA132" s="194"/>
      <c r="EB132" s="194"/>
      <c r="EC132" s="194"/>
      <c r="ED132" s="194"/>
      <c r="EE132" s="194"/>
      <c r="EF132" s="194"/>
      <c r="EG132" s="194"/>
      <c r="EH132" s="194"/>
      <c r="EI132" s="194"/>
      <c r="EJ132" s="194"/>
      <c r="EK132" s="193"/>
      <c r="EL132" s="193"/>
      <c r="EM132" s="193"/>
      <c r="EN132" s="193"/>
      <c r="EO132" s="193"/>
      <c r="EP132" s="193"/>
      <c r="EQ132" s="193"/>
      <c r="ER132" s="193"/>
      <c r="ES132" s="193"/>
      <c r="ET132" s="193"/>
      <c r="EU132" s="193"/>
      <c r="EV132" s="193"/>
      <c r="EW132" s="193"/>
    </row>
    <row r="133" spans="1:153" ht="11.25" customHeight="1">
      <c r="A133" s="102" t="s">
        <v>116</v>
      </c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234"/>
      <c r="BX133" s="90"/>
      <c r="BY133" s="90"/>
      <c r="BZ133" s="90"/>
      <c r="CA133" s="90"/>
      <c r="CB133" s="90"/>
      <c r="CC133" s="90"/>
      <c r="CD133" s="90"/>
      <c r="CE133" s="90"/>
      <c r="CF133" s="90" t="s">
        <v>373</v>
      </c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 t="s">
        <v>184</v>
      </c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197"/>
      <c r="DG133" s="195">
        <f>DH133+DI133+DJ133</f>
        <v>354960</v>
      </c>
      <c r="DH133" s="195">
        <v>354960</v>
      </c>
      <c r="DI133" s="195"/>
      <c r="DJ133" s="179"/>
      <c r="DK133" s="179">
        <v>370000</v>
      </c>
      <c r="DL133" s="179"/>
      <c r="DM133" s="179"/>
      <c r="DN133" s="179"/>
      <c r="DO133" s="179"/>
      <c r="DP133" s="179"/>
      <c r="DQ133" s="179"/>
      <c r="DR133" s="179"/>
      <c r="DS133" s="179"/>
      <c r="DT133" s="179"/>
      <c r="DU133" s="179"/>
      <c r="DV133" s="179"/>
      <c r="DW133" s="179"/>
      <c r="DX133" s="179">
        <v>370000</v>
      </c>
      <c r="DY133" s="179"/>
      <c r="DZ133" s="179"/>
      <c r="EA133" s="179"/>
      <c r="EB133" s="179"/>
      <c r="EC133" s="179"/>
      <c r="ED133" s="179"/>
      <c r="EE133" s="179"/>
      <c r="EF133" s="179"/>
      <c r="EG133" s="179"/>
      <c r="EH133" s="179"/>
      <c r="EI133" s="179"/>
      <c r="EJ133" s="179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</row>
    <row r="134" spans="1:153" ht="15" customHeight="1">
      <c r="A134" s="94" t="s">
        <v>245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235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5"/>
      <c r="DG134" s="196"/>
      <c r="DH134" s="196"/>
      <c r="DI134" s="196"/>
      <c r="DJ134" s="179"/>
      <c r="DK134" s="179"/>
      <c r="DL134" s="179"/>
      <c r="DM134" s="179"/>
      <c r="DN134" s="179"/>
      <c r="DO134" s="179"/>
      <c r="DP134" s="179"/>
      <c r="DQ134" s="179"/>
      <c r="DR134" s="179"/>
      <c r="DS134" s="179"/>
      <c r="DT134" s="179"/>
      <c r="DU134" s="179"/>
      <c r="DV134" s="179"/>
      <c r="DW134" s="179"/>
      <c r="DX134" s="179"/>
      <c r="DY134" s="179"/>
      <c r="DZ134" s="179"/>
      <c r="EA134" s="179"/>
      <c r="EB134" s="179"/>
      <c r="EC134" s="179"/>
      <c r="ED134" s="179"/>
      <c r="EE134" s="179"/>
      <c r="EF134" s="179"/>
      <c r="EG134" s="179"/>
      <c r="EH134" s="179"/>
      <c r="EI134" s="179"/>
      <c r="EJ134" s="179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</row>
    <row r="135" spans="1:153" s="3" customFormat="1" ht="33" customHeight="1">
      <c r="A135" s="232" t="s">
        <v>117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  <c r="AF135" s="232"/>
      <c r="AG135" s="232"/>
      <c r="AH135" s="232"/>
      <c r="AI135" s="232"/>
      <c r="AJ135" s="232"/>
      <c r="AK135" s="232"/>
      <c r="AL135" s="232"/>
      <c r="AM135" s="232"/>
      <c r="AN135" s="232"/>
      <c r="AO135" s="232"/>
      <c r="AP135" s="232"/>
      <c r="AQ135" s="232"/>
      <c r="AR135" s="232"/>
      <c r="AS135" s="232"/>
      <c r="AT135" s="232"/>
      <c r="AU135" s="232"/>
      <c r="AV135" s="232"/>
      <c r="AW135" s="232"/>
      <c r="AX135" s="232"/>
      <c r="AY135" s="232"/>
      <c r="AZ135" s="232"/>
      <c r="BA135" s="232"/>
      <c r="BB135" s="232"/>
      <c r="BC135" s="232"/>
      <c r="BD135" s="232"/>
      <c r="BE135" s="232"/>
      <c r="BF135" s="232"/>
      <c r="BG135" s="232"/>
      <c r="BH135" s="232"/>
      <c r="BI135" s="232"/>
      <c r="BJ135" s="232"/>
      <c r="BK135" s="232"/>
      <c r="BL135" s="232"/>
      <c r="BM135" s="232"/>
      <c r="BN135" s="232"/>
      <c r="BO135" s="232"/>
      <c r="BP135" s="232"/>
      <c r="BQ135" s="232"/>
      <c r="BR135" s="232"/>
      <c r="BS135" s="232"/>
      <c r="BT135" s="232"/>
      <c r="BU135" s="232"/>
      <c r="BV135" s="232"/>
      <c r="BW135" s="233"/>
      <c r="BX135" s="193" t="s">
        <v>246</v>
      </c>
      <c r="BY135" s="193"/>
      <c r="BZ135" s="193"/>
      <c r="CA135" s="193"/>
      <c r="CB135" s="193"/>
      <c r="CC135" s="193"/>
      <c r="CD135" s="193"/>
      <c r="CE135" s="193"/>
      <c r="CF135" s="193" t="s">
        <v>119</v>
      </c>
      <c r="CG135" s="193"/>
      <c r="CH135" s="193"/>
      <c r="CI135" s="193"/>
      <c r="CJ135" s="193"/>
      <c r="CK135" s="193"/>
      <c r="CL135" s="193"/>
      <c r="CM135" s="193"/>
      <c r="CN135" s="193"/>
      <c r="CO135" s="193"/>
      <c r="CP135" s="193"/>
      <c r="CQ135" s="193"/>
      <c r="CR135" s="193"/>
      <c r="CS135" s="193"/>
      <c r="CT135" s="193"/>
      <c r="CU135" s="193"/>
      <c r="CV135" s="193"/>
      <c r="CW135" s="193"/>
      <c r="CX135" s="193"/>
      <c r="CY135" s="193"/>
      <c r="CZ135" s="193"/>
      <c r="DA135" s="193"/>
      <c r="DB135" s="193"/>
      <c r="DC135" s="193"/>
      <c r="DD135" s="193"/>
      <c r="DE135" s="193"/>
      <c r="DF135" s="9"/>
      <c r="DG135" s="10"/>
      <c r="DH135" s="10"/>
      <c r="DI135" s="10"/>
      <c r="DJ135" s="10"/>
      <c r="DK135" s="194"/>
      <c r="DL135" s="194"/>
      <c r="DM135" s="194"/>
      <c r="DN135" s="194"/>
      <c r="DO135" s="194"/>
      <c r="DP135" s="194"/>
      <c r="DQ135" s="194"/>
      <c r="DR135" s="194"/>
      <c r="DS135" s="194"/>
      <c r="DT135" s="194"/>
      <c r="DU135" s="194"/>
      <c r="DV135" s="194"/>
      <c r="DW135" s="194"/>
      <c r="DX135" s="194"/>
      <c r="DY135" s="194"/>
      <c r="DZ135" s="194"/>
      <c r="EA135" s="194"/>
      <c r="EB135" s="194"/>
      <c r="EC135" s="194"/>
      <c r="ED135" s="194"/>
      <c r="EE135" s="194"/>
      <c r="EF135" s="194"/>
      <c r="EG135" s="194"/>
      <c r="EH135" s="194"/>
      <c r="EI135" s="194"/>
      <c r="EJ135" s="194"/>
      <c r="EK135" s="193"/>
      <c r="EL135" s="193"/>
      <c r="EM135" s="193"/>
      <c r="EN135" s="193"/>
      <c r="EO135" s="193"/>
      <c r="EP135" s="193"/>
      <c r="EQ135" s="193"/>
      <c r="ER135" s="193"/>
      <c r="ES135" s="193"/>
      <c r="ET135" s="193"/>
      <c r="EU135" s="193"/>
      <c r="EV135" s="193"/>
      <c r="EW135" s="193"/>
    </row>
    <row r="136" spans="1:153" ht="33.75" customHeight="1">
      <c r="A136" s="230" t="s">
        <v>120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230"/>
      <c r="AE136" s="230"/>
      <c r="AF136" s="230"/>
      <c r="AG136" s="230"/>
      <c r="AH136" s="230"/>
      <c r="AI136" s="230"/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30"/>
      <c r="AU136" s="230"/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  <c r="BQ136" s="230"/>
      <c r="BR136" s="230"/>
      <c r="BS136" s="230"/>
      <c r="BT136" s="230"/>
      <c r="BU136" s="230"/>
      <c r="BV136" s="230"/>
      <c r="BW136" s="231"/>
      <c r="BX136" s="90" t="s">
        <v>247</v>
      </c>
      <c r="BY136" s="90"/>
      <c r="BZ136" s="90"/>
      <c r="CA136" s="90"/>
      <c r="CB136" s="90"/>
      <c r="CC136" s="90"/>
      <c r="CD136" s="90"/>
      <c r="CE136" s="90"/>
      <c r="CF136" s="90" t="s">
        <v>121</v>
      </c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8"/>
      <c r="DG136" s="13"/>
      <c r="DH136" s="13"/>
      <c r="DI136" s="13"/>
      <c r="DJ136" s="13"/>
      <c r="DK136" s="179"/>
      <c r="DL136" s="179"/>
      <c r="DM136" s="179"/>
      <c r="DN136" s="179"/>
      <c r="DO136" s="179"/>
      <c r="DP136" s="179"/>
      <c r="DQ136" s="179"/>
      <c r="DR136" s="179"/>
      <c r="DS136" s="179"/>
      <c r="DT136" s="179"/>
      <c r="DU136" s="179"/>
      <c r="DV136" s="179"/>
      <c r="DW136" s="179"/>
      <c r="DX136" s="179"/>
      <c r="DY136" s="179"/>
      <c r="DZ136" s="179"/>
      <c r="EA136" s="179"/>
      <c r="EB136" s="179"/>
      <c r="EC136" s="179"/>
      <c r="ED136" s="179"/>
      <c r="EE136" s="179"/>
      <c r="EF136" s="179"/>
      <c r="EG136" s="179"/>
      <c r="EH136" s="179"/>
      <c r="EI136" s="179"/>
      <c r="EJ136" s="17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</row>
    <row r="137" spans="1:153" ht="31.5" customHeight="1">
      <c r="A137" s="230" t="s">
        <v>122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30"/>
      <c r="AU137" s="230"/>
      <c r="AV137" s="230"/>
      <c r="AW137" s="230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  <c r="BQ137" s="230"/>
      <c r="BR137" s="230"/>
      <c r="BS137" s="230"/>
      <c r="BT137" s="230"/>
      <c r="BU137" s="230"/>
      <c r="BV137" s="230"/>
      <c r="BW137" s="231"/>
      <c r="BX137" s="90" t="s">
        <v>248</v>
      </c>
      <c r="BY137" s="90"/>
      <c r="BZ137" s="90"/>
      <c r="CA137" s="90"/>
      <c r="CB137" s="90"/>
      <c r="CC137" s="90"/>
      <c r="CD137" s="90"/>
      <c r="CE137" s="90"/>
      <c r="CF137" s="90" t="s">
        <v>123</v>
      </c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8"/>
      <c r="DG137" s="13"/>
      <c r="DH137" s="13"/>
      <c r="DI137" s="13"/>
      <c r="DJ137" s="13"/>
      <c r="DK137" s="179"/>
      <c r="DL137" s="179"/>
      <c r="DM137" s="179"/>
      <c r="DN137" s="179"/>
      <c r="DO137" s="179"/>
      <c r="DP137" s="179"/>
      <c r="DQ137" s="179"/>
      <c r="DR137" s="179"/>
      <c r="DS137" s="179"/>
      <c r="DT137" s="179"/>
      <c r="DU137" s="179"/>
      <c r="DV137" s="179"/>
      <c r="DW137" s="179"/>
      <c r="DX137" s="179"/>
      <c r="DY137" s="179"/>
      <c r="DZ137" s="179"/>
      <c r="EA137" s="179"/>
      <c r="EB137" s="179"/>
      <c r="EC137" s="179"/>
      <c r="ED137" s="179"/>
      <c r="EE137" s="179"/>
      <c r="EF137" s="179"/>
      <c r="EG137" s="179"/>
      <c r="EH137" s="179"/>
      <c r="EI137" s="179"/>
      <c r="EJ137" s="179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</row>
    <row r="138" spans="1:153" ht="17.25" customHeight="1">
      <c r="A138" s="153" t="s">
        <v>323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229"/>
      <c r="BX138" s="193" t="s">
        <v>124</v>
      </c>
      <c r="BY138" s="193"/>
      <c r="BZ138" s="193"/>
      <c r="CA138" s="193"/>
      <c r="CB138" s="193"/>
      <c r="CC138" s="193"/>
      <c r="CD138" s="193"/>
      <c r="CE138" s="193"/>
      <c r="CF138" s="193" t="s">
        <v>125</v>
      </c>
      <c r="CG138" s="193"/>
      <c r="CH138" s="193"/>
      <c r="CI138" s="193"/>
      <c r="CJ138" s="193"/>
      <c r="CK138" s="193"/>
      <c r="CL138" s="193"/>
      <c r="CM138" s="193"/>
      <c r="CN138" s="193"/>
      <c r="CO138" s="193"/>
      <c r="CP138" s="193"/>
      <c r="CQ138" s="193"/>
      <c r="CR138" s="193"/>
      <c r="CS138" s="193"/>
      <c r="CT138" s="193"/>
      <c r="CU138" s="193"/>
      <c r="CV138" s="193"/>
      <c r="CW138" s="193"/>
      <c r="CX138" s="193"/>
      <c r="CY138" s="193"/>
      <c r="CZ138" s="193"/>
      <c r="DA138" s="193"/>
      <c r="DB138" s="193"/>
      <c r="DC138" s="193"/>
      <c r="DD138" s="193"/>
      <c r="DE138" s="193"/>
      <c r="DF138" s="9"/>
      <c r="DG138" s="10">
        <f>DH138+DI138+DJ138</f>
        <v>0</v>
      </c>
      <c r="DH138" s="10">
        <f>SUM(DH139:DH141)</f>
        <v>0</v>
      </c>
      <c r="DI138" s="10">
        <f>SUM(DI139:DI141)</f>
        <v>0</v>
      </c>
      <c r="DJ138" s="10">
        <f>SUM(DJ139:DJ141)</f>
        <v>0</v>
      </c>
      <c r="DK138" s="194">
        <f>SUM(DK139:DW141)</f>
        <v>0</v>
      </c>
      <c r="DL138" s="194"/>
      <c r="DM138" s="194"/>
      <c r="DN138" s="194"/>
      <c r="DO138" s="194"/>
      <c r="DP138" s="194"/>
      <c r="DQ138" s="194"/>
      <c r="DR138" s="194"/>
      <c r="DS138" s="194"/>
      <c r="DT138" s="194"/>
      <c r="DU138" s="194"/>
      <c r="DV138" s="194"/>
      <c r="DW138" s="194"/>
      <c r="DX138" s="194">
        <f>SUM(DX139:EJ141)</f>
        <v>0</v>
      </c>
      <c r="DY138" s="194"/>
      <c r="DZ138" s="194"/>
      <c r="EA138" s="194"/>
      <c r="EB138" s="194"/>
      <c r="EC138" s="194"/>
      <c r="ED138" s="194"/>
      <c r="EE138" s="194"/>
      <c r="EF138" s="194"/>
      <c r="EG138" s="194"/>
      <c r="EH138" s="194"/>
      <c r="EI138" s="194"/>
      <c r="EJ138" s="194"/>
      <c r="EK138" s="90" t="s">
        <v>35</v>
      </c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</row>
    <row r="139" spans="1:153" ht="30.75" customHeight="1">
      <c r="A139" s="201" t="s">
        <v>324</v>
      </c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2"/>
      <c r="BX139" s="90" t="s">
        <v>126</v>
      </c>
      <c r="BY139" s="90"/>
      <c r="BZ139" s="90"/>
      <c r="CA139" s="90"/>
      <c r="CB139" s="90"/>
      <c r="CC139" s="90"/>
      <c r="CD139" s="90"/>
      <c r="CE139" s="90"/>
      <c r="CF139" s="90" t="s">
        <v>221</v>
      </c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 t="s">
        <v>56</v>
      </c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8"/>
      <c r="DG139" s="13">
        <f>DH139+DI139+DJ139</f>
        <v>0</v>
      </c>
      <c r="DH139" s="13"/>
      <c r="DI139" s="13"/>
      <c r="DJ139" s="13"/>
      <c r="DK139" s="179"/>
      <c r="DL139" s="179"/>
      <c r="DM139" s="179"/>
      <c r="DN139" s="179"/>
      <c r="DO139" s="179"/>
      <c r="DP139" s="179"/>
      <c r="DQ139" s="179"/>
      <c r="DR139" s="179"/>
      <c r="DS139" s="179"/>
      <c r="DT139" s="179"/>
      <c r="DU139" s="179"/>
      <c r="DV139" s="179"/>
      <c r="DW139" s="179"/>
      <c r="DX139" s="179"/>
      <c r="DY139" s="179"/>
      <c r="DZ139" s="179"/>
      <c r="EA139" s="179"/>
      <c r="EB139" s="179"/>
      <c r="EC139" s="179"/>
      <c r="ED139" s="179"/>
      <c r="EE139" s="179"/>
      <c r="EF139" s="179"/>
      <c r="EG139" s="179"/>
      <c r="EH139" s="179"/>
      <c r="EI139" s="179"/>
      <c r="EJ139" s="179"/>
      <c r="EK139" s="90" t="s">
        <v>35</v>
      </c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</row>
    <row r="140" spans="1:153" ht="17.25" customHeight="1">
      <c r="A140" s="201" t="s">
        <v>325</v>
      </c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2"/>
      <c r="BX140" s="90" t="s">
        <v>127</v>
      </c>
      <c r="BY140" s="90"/>
      <c r="BZ140" s="90"/>
      <c r="CA140" s="90"/>
      <c r="CB140" s="90"/>
      <c r="CC140" s="90"/>
      <c r="CD140" s="90"/>
      <c r="CE140" s="90"/>
      <c r="CF140" s="90" t="s">
        <v>221</v>
      </c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 t="s">
        <v>56</v>
      </c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8"/>
      <c r="DG140" s="13">
        <f>DH140+DI140+DJ140</f>
        <v>0</v>
      </c>
      <c r="DH140" s="13"/>
      <c r="DI140" s="13"/>
      <c r="DJ140" s="13"/>
      <c r="DK140" s="179"/>
      <c r="DL140" s="179"/>
      <c r="DM140" s="179"/>
      <c r="DN140" s="179"/>
      <c r="DO140" s="179"/>
      <c r="DP140" s="179"/>
      <c r="DQ140" s="179"/>
      <c r="DR140" s="179"/>
      <c r="DS140" s="179"/>
      <c r="DT140" s="179"/>
      <c r="DU140" s="179"/>
      <c r="DV140" s="179"/>
      <c r="DW140" s="179"/>
      <c r="DX140" s="179"/>
      <c r="DY140" s="179"/>
      <c r="DZ140" s="179"/>
      <c r="EA140" s="179"/>
      <c r="EB140" s="179"/>
      <c r="EC140" s="179"/>
      <c r="ED140" s="179"/>
      <c r="EE140" s="179"/>
      <c r="EF140" s="179"/>
      <c r="EG140" s="179"/>
      <c r="EH140" s="179"/>
      <c r="EI140" s="179"/>
      <c r="EJ140" s="179"/>
      <c r="EK140" s="90" t="s">
        <v>35</v>
      </c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</row>
    <row r="141" spans="1:153" ht="19.5" customHeight="1">
      <c r="A141" s="201" t="s">
        <v>326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2"/>
      <c r="BX141" s="90" t="s">
        <v>128</v>
      </c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8"/>
      <c r="DG141" s="13"/>
      <c r="DH141" s="13"/>
      <c r="DI141" s="13"/>
      <c r="DJ141" s="13"/>
      <c r="DK141" s="179"/>
      <c r="DL141" s="179"/>
      <c r="DM141" s="179"/>
      <c r="DN141" s="179"/>
      <c r="DO141" s="179"/>
      <c r="DP141" s="179"/>
      <c r="DQ141" s="179"/>
      <c r="DR141" s="179"/>
      <c r="DS141" s="179"/>
      <c r="DT141" s="179"/>
      <c r="DU141" s="179"/>
      <c r="DV141" s="179"/>
      <c r="DW141" s="179"/>
      <c r="DX141" s="179"/>
      <c r="DY141" s="179"/>
      <c r="DZ141" s="179"/>
      <c r="EA141" s="179"/>
      <c r="EB141" s="179"/>
      <c r="EC141" s="179"/>
      <c r="ED141" s="179"/>
      <c r="EE141" s="179"/>
      <c r="EF141" s="179"/>
      <c r="EG141" s="179"/>
      <c r="EH141" s="179"/>
      <c r="EI141" s="179"/>
      <c r="EJ141" s="179"/>
      <c r="EK141" s="90" t="s">
        <v>35</v>
      </c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</row>
    <row r="142" spans="1:153" ht="16.5" customHeight="1">
      <c r="A142" s="153" t="s">
        <v>327</v>
      </c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229"/>
      <c r="BX142" s="193" t="s">
        <v>129</v>
      </c>
      <c r="BY142" s="193"/>
      <c r="BZ142" s="193"/>
      <c r="CA142" s="193"/>
      <c r="CB142" s="193"/>
      <c r="CC142" s="193"/>
      <c r="CD142" s="193"/>
      <c r="CE142" s="193"/>
      <c r="CF142" s="193" t="s">
        <v>35</v>
      </c>
      <c r="CG142" s="193"/>
      <c r="CH142" s="193"/>
      <c r="CI142" s="193"/>
      <c r="CJ142" s="193"/>
      <c r="CK142" s="193"/>
      <c r="CL142" s="193"/>
      <c r="CM142" s="193"/>
      <c r="CN142" s="193"/>
      <c r="CO142" s="193"/>
      <c r="CP142" s="193"/>
      <c r="CQ142" s="193"/>
      <c r="CR142" s="193"/>
      <c r="CS142" s="193"/>
      <c r="CT142" s="193"/>
      <c r="CU142" s="193"/>
      <c r="CV142" s="193"/>
      <c r="CW142" s="193"/>
      <c r="CX142" s="193"/>
      <c r="CY142" s="193"/>
      <c r="CZ142" s="193"/>
      <c r="DA142" s="193"/>
      <c r="DB142" s="193"/>
      <c r="DC142" s="193"/>
      <c r="DD142" s="193"/>
      <c r="DE142" s="193"/>
      <c r="DF142" s="8"/>
      <c r="DG142" s="10">
        <f>DH142+DI142+DJ142</f>
        <v>0</v>
      </c>
      <c r="DH142" s="10">
        <f>SUM(DH143:DH144)</f>
        <v>0</v>
      </c>
      <c r="DI142" s="10">
        <f>SUM(DI143:DI144)</f>
        <v>0</v>
      </c>
      <c r="DJ142" s="10">
        <f>SUM(DJ143:DJ144)</f>
        <v>0</v>
      </c>
      <c r="DK142" s="194">
        <f>SUM(DK143:DW144)</f>
        <v>0</v>
      </c>
      <c r="DL142" s="194"/>
      <c r="DM142" s="194"/>
      <c r="DN142" s="194"/>
      <c r="DO142" s="194"/>
      <c r="DP142" s="194"/>
      <c r="DQ142" s="194"/>
      <c r="DR142" s="194"/>
      <c r="DS142" s="194"/>
      <c r="DT142" s="194"/>
      <c r="DU142" s="194"/>
      <c r="DV142" s="194"/>
      <c r="DW142" s="194"/>
      <c r="DX142" s="194">
        <f>SUM(DX143:EJ144)</f>
        <v>0</v>
      </c>
      <c r="DY142" s="194"/>
      <c r="DZ142" s="194"/>
      <c r="EA142" s="194"/>
      <c r="EB142" s="194"/>
      <c r="EC142" s="194"/>
      <c r="ED142" s="194"/>
      <c r="EE142" s="194"/>
      <c r="EF142" s="194"/>
      <c r="EG142" s="194"/>
      <c r="EH142" s="194"/>
      <c r="EI142" s="194"/>
      <c r="EJ142" s="194"/>
      <c r="EK142" s="90" t="s">
        <v>35</v>
      </c>
      <c r="EL142" s="90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</row>
    <row r="143" spans="1:153" ht="27" customHeight="1">
      <c r="A143" s="201" t="s">
        <v>130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2"/>
      <c r="BX143" s="90" t="s">
        <v>131</v>
      </c>
      <c r="BY143" s="90"/>
      <c r="BZ143" s="90"/>
      <c r="CA143" s="90"/>
      <c r="CB143" s="90"/>
      <c r="CC143" s="90"/>
      <c r="CD143" s="90"/>
      <c r="CE143" s="90"/>
      <c r="CF143" s="90" t="s">
        <v>132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8"/>
      <c r="DG143" s="13"/>
      <c r="DH143" s="13"/>
      <c r="DI143" s="13"/>
      <c r="DJ143" s="13"/>
      <c r="DK143" s="179"/>
      <c r="DL143" s="179"/>
      <c r="DM143" s="179"/>
      <c r="DN143" s="179"/>
      <c r="DO143" s="179"/>
      <c r="DP143" s="179"/>
      <c r="DQ143" s="179"/>
      <c r="DR143" s="179"/>
      <c r="DS143" s="179"/>
      <c r="DT143" s="179"/>
      <c r="DU143" s="179"/>
      <c r="DV143" s="179"/>
      <c r="DW143" s="179"/>
      <c r="DX143" s="179"/>
      <c r="DY143" s="179"/>
      <c r="DZ143" s="179"/>
      <c r="EA143" s="179"/>
      <c r="EB143" s="179"/>
      <c r="EC143" s="179"/>
      <c r="ED143" s="179"/>
      <c r="EE143" s="179"/>
      <c r="EF143" s="179"/>
      <c r="EG143" s="179"/>
      <c r="EH143" s="179"/>
      <c r="EI143" s="179"/>
      <c r="EJ143" s="179"/>
      <c r="EK143" s="90" t="s">
        <v>35</v>
      </c>
      <c r="EL143" s="90"/>
      <c r="EM143" s="90"/>
      <c r="EN143" s="90"/>
      <c r="EO143" s="90"/>
      <c r="EP143" s="90"/>
      <c r="EQ143" s="90"/>
      <c r="ER143" s="90"/>
      <c r="ES143" s="90"/>
      <c r="ET143" s="90"/>
      <c r="EU143" s="90"/>
      <c r="EV143" s="90"/>
      <c r="EW143" s="90"/>
    </row>
    <row r="144" spans="1:153" ht="18" customHeight="1">
      <c r="A144" s="199" t="s">
        <v>222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200"/>
      <c r="BX144" s="90" t="s">
        <v>223</v>
      </c>
      <c r="BY144" s="90"/>
      <c r="BZ144" s="90"/>
      <c r="CA144" s="90"/>
      <c r="CB144" s="90"/>
      <c r="CC144" s="90"/>
      <c r="CD144" s="90"/>
      <c r="CE144" s="90"/>
      <c r="CF144" s="136" t="s">
        <v>97</v>
      </c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5"/>
      <c r="CS144" s="90" t="s">
        <v>97</v>
      </c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8"/>
      <c r="DG144" s="13">
        <f>DH144+DI144+DJ144</f>
        <v>0</v>
      </c>
      <c r="DH144" s="13"/>
      <c r="DI144" s="13"/>
      <c r="DJ144" s="13"/>
      <c r="DK144" s="179"/>
      <c r="DL144" s="179"/>
      <c r="DM144" s="179"/>
      <c r="DN144" s="179"/>
      <c r="DO144" s="179"/>
      <c r="DP144" s="179"/>
      <c r="DQ144" s="179"/>
      <c r="DR144" s="179"/>
      <c r="DS144" s="179"/>
      <c r="DT144" s="179"/>
      <c r="DU144" s="179"/>
      <c r="DV144" s="179"/>
      <c r="DW144" s="179"/>
      <c r="DX144" s="179"/>
      <c r="DY144" s="179"/>
      <c r="DZ144" s="179"/>
      <c r="EA144" s="179"/>
      <c r="EB144" s="179"/>
      <c r="EC144" s="179"/>
      <c r="ED144" s="179"/>
      <c r="EE144" s="179"/>
      <c r="EF144" s="179"/>
      <c r="EG144" s="179"/>
      <c r="EH144" s="179"/>
      <c r="EI144" s="179"/>
      <c r="EJ144" s="179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</row>
    <row r="145" spans="1:153" ht="13.5" customHeight="1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2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8"/>
      <c r="DG145" s="13">
        <f>DG25+DG27+DG138-DG61-DG142</f>
        <v>9.313225746154785E-10</v>
      </c>
      <c r="DH145" s="13">
        <f>DH25+DH27+DH138-DH61-DH142</f>
        <v>0</v>
      </c>
      <c r="DI145" s="13">
        <f>DI25+DI27+DI138-DI61-DI142</f>
        <v>0</v>
      </c>
      <c r="DJ145" s="13">
        <f>DJ25+DJ27+DJ138-DJ61-DJ142</f>
        <v>0</v>
      </c>
      <c r="DK145" s="179">
        <v>0</v>
      </c>
      <c r="DL145" s="179"/>
      <c r="DM145" s="179"/>
      <c r="DN145" s="179"/>
      <c r="DO145" s="179"/>
      <c r="DP145" s="179"/>
      <c r="DQ145" s="179"/>
      <c r="DR145" s="179"/>
      <c r="DS145" s="179"/>
      <c r="DT145" s="179"/>
      <c r="DU145" s="179"/>
      <c r="DV145" s="179"/>
      <c r="DW145" s="179"/>
      <c r="DX145" s="179">
        <v>0</v>
      </c>
      <c r="DY145" s="179"/>
      <c r="DZ145" s="179"/>
      <c r="EA145" s="179"/>
      <c r="EB145" s="179"/>
      <c r="EC145" s="179"/>
      <c r="ED145" s="179"/>
      <c r="EE145" s="179"/>
      <c r="EF145" s="179"/>
      <c r="EG145" s="179"/>
      <c r="EH145" s="179"/>
      <c r="EI145" s="179"/>
      <c r="EJ145" s="179"/>
      <c r="EK145" s="90"/>
      <c r="EL145" s="90"/>
      <c r="EM145" s="90"/>
      <c r="EN145" s="90"/>
      <c r="EO145" s="90"/>
      <c r="EP145" s="90"/>
      <c r="EQ145" s="90"/>
      <c r="ER145" s="90"/>
      <c r="ES145" s="90"/>
      <c r="ET145" s="90"/>
      <c r="EU145" s="90"/>
      <c r="EV145" s="90"/>
      <c r="EW145" s="90"/>
    </row>
    <row r="146" ht="50.25" customHeight="1"/>
    <row r="147" ht="168" customHeight="1"/>
    <row r="148" spans="1:166" ht="13.5">
      <c r="A148" s="3"/>
      <c r="B148" s="198" t="s">
        <v>328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/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3"/>
    </row>
    <row r="150" spans="1:166" ht="9.75" customHeight="1">
      <c r="A150" s="171" t="s">
        <v>249</v>
      </c>
      <c r="B150" s="171"/>
      <c r="C150" s="171"/>
      <c r="D150" s="171"/>
      <c r="E150" s="171"/>
      <c r="F150" s="171"/>
      <c r="G150" s="171"/>
      <c r="H150" s="171"/>
      <c r="I150" s="186"/>
      <c r="J150" s="180" t="s">
        <v>0</v>
      </c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80"/>
      <c r="AL150" s="180"/>
      <c r="AM150" s="180"/>
      <c r="AN150" s="180"/>
      <c r="AO150" s="180"/>
      <c r="AP150" s="180"/>
      <c r="AQ150" s="180"/>
      <c r="AR150" s="180"/>
      <c r="AS150" s="180"/>
      <c r="AT150" s="180"/>
      <c r="AU150" s="180"/>
      <c r="AV150" s="180"/>
      <c r="AW150" s="180"/>
      <c r="AX150" s="180"/>
      <c r="AY150" s="180"/>
      <c r="AZ150" s="180"/>
      <c r="BA150" s="180"/>
      <c r="BB150" s="180"/>
      <c r="BC150" s="180"/>
      <c r="BD150" s="180"/>
      <c r="BE150" s="180"/>
      <c r="BF150" s="180"/>
      <c r="BG150" s="180"/>
      <c r="BH150" s="180"/>
      <c r="BI150" s="180"/>
      <c r="BJ150" s="180"/>
      <c r="BK150" s="180"/>
      <c r="BL150" s="180"/>
      <c r="BM150" s="180"/>
      <c r="BN150" s="180"/>
      <c r="BO150" s="180"/>
      <c r="BP150" s="180"/>
      <c r="BQ150" s="180"/>
      <c r="BR150" s="180"/>
      <c r="BS150" s="180"/>
      <c r="BT150" s="180"/>
      <c r="BU150" s="180"/>
      <c r="BV150" s="180"/>
      <c r="BW150" s="180"/>
      <c r="BX150" s="180"/>
      <c r="BY150" s="180"/>
      <c r="BZ150" s="180"/>
      <c r="CA150" s="180"/>
      <c r="CB150" s="180"/>
      <c r="CC150" s="180"/>
      <c r="CD150" s="180"/>
      <c r="CE150" s="181"/>
      <c r="CF150" s="170" t="s">
        <v>250</v>
      </c>
      <c r="CG150" s="171"/>
      <c r="CH150" s="171"/>
      <c r="CI150" s="171"/>
      <c r="CJ150" s="171"/>
      <c r="CK150" s="171"/>
      <c r="CL150" s="171"/>
      <c r="CM150" s="186"/>
      <c r="CN150" s="170" t="s">
        <v>251</v>
      </c>
      <c r="CO150" s="171"/>
      <c r="CP150" s="171"/>
      <c r="CQ150" s="171"/>
      <c r="CR150" s="171"/>
      <c r="CS150" s="171"/>
      <c r="CT150" s="171"/>
      <c r="CU150" s="186"/>
      <c r="CV150" s="170" t="s">
        <v>341</v>
      </c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86"/>
      <c r="DH150" s="170" t="s">
        <v>342</v>
      </c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86"/>
      <c r="DS150" s="191" t="s">
        <v>6</v>
      </c>
      <c r="DT150" s="192"/>
      <c r="DU150" s="192"/>
      <c r="DV150" s="192"/>
      <c r="DW150" s="192"/>
      <c r="DX150" s="192"/>
      <c r="DY150" s="192"/>
      <c r="DZ150" s="192"/>
      <c r="EA150" s="192"/>
      <c r="EB150" s="192"/>
      <c r="EC150" s="192"/>
      <c r="ED150" s="192"/>
      <c r="EE150" s="192"/>
      <c r="EF150" s="192"/>
      <c r="EG150" s="192"/>
      <c r="EH150" s="192"/>
      <c r="EI150" s="192"/>
      <c r="EJ150" s="192"/>
      <c r="EK150" s="192"/>
      <c r="EL150" s="192"/>
      <c r="EM150" s="192"/>
      <c r="EN150" s="192"/>
      <c r="EO150" s="192"/>
      <c r="EP150" s="192"/>
      <c r="EQ150" s="192"/>
      <c r="ER150" s="192"/>
      <c r="ES150" s="192"/>
      <c r="ET150" s="192"/>
      <c r="EU150" s="192"/>
      <c r="EV150" s="192"/>
      <c r="EW150" s="192"/>
      <c r="EX150" s="192"/>
      <c r="EY150" s="192"/>
      <c r="EZ150" s="192"/>
      <c r="FA150" s="192"/>
      <c r="FB150" s="192"/>
      <c r="FC150" s="192"/>
      <c r="FD150" s="192"/>
      <c r="FE150" s="192"/>
      <c r="FF150" s="192"/>
      <c r="FG150" s="192"/>
      <c r="FH150" s="192"/>
      <c r="FI150" s="192"/>
      <c r="FJ150" s="192"/>
    </row>
    <row r="151" spans="1:166" ht="15" customHeight="1">
      <c r="A151" s="188"/>
      <c r="B151" s="188"/>
      <c r="C151" s="188"/>
      <c r="D151" s="188"/>
      <c r="E151" s="188"/>
      <c r="F151" s="188"/>
      <c r="G151" s="188"/>
      <c r="H151" s="188"/>
      <c r="I151" s="189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2"/>
      <c r="BM151" s="182"/>
      <c r="BN151" s="182"/>
      <c r="BO151" s="182"/>
      <c r="BP151" s="182"/>
      <c r="BQ151" s="182"/>
      <c r="BR151" s="182"/>
      <c r="BS151" s="182"/>
      <c r="BT151" s="182"/>
      <c r="BU151" s="182"/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3"/>
      <c r="CF151" s="187"/>
      <c r="CG151" s="188"/>
      <c r="CH151" s="188"/>
      <c r="CI151" s="188"/>
      <c r="CJ151" s="188"/>
      <c r="CK151" s="188"/>
      <c r="CL151" s="188"/>
      <c r="CM151" s="189"/>
      <c r="CN151" s="187"/>
      <c r="CO151" s="188"/>
      <c r="CP151" s="188"/>
      <c r="CQ151" s="188"/>
      <c r="CR151" s="188"/>
      <c r="CS151" s="188"/>
      <c r="CT151" s="188"/>
      <c r="CU151" s="189"/>
      <c r="CV151" s="187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9"/>
      <c r="DH151" s="187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9"/>
      <c r="DS151" s="177" t="s">
        <v>252</v>
      </c>
      <c r="DT151" s="178"/>
      <c r="DU151" s="178"/>
      <c r="DV151" s="178"/>
      <c r="DW151" s="178"/>
      <c r="DX151" s="167" t="s">
        <v>226</v>
      </c>
      <c r="DY151" s="167"/>
      <c r="DZ151" s="167"/>
      <c r="EA151" s="168" t="s">
        <v>2</v>
      </c>
      <c r="EB151" s="168"/>
      <c r="EC151" s="169"/>
      <c r="ED151" s="177" t="s">
        <v>252</v>
      </c>
      <c r="EE151" s="178"/>
      <c r="EF151" s="178"/>
      <c r="EG151" s="178"/>
      <c r="EH151" s="178"/>
      <c r="EI151" s="167" t="s">
        <v>338</v>
      </c>
      <c r="EJ151" s="167"/>
      <c r="EK151" s="167"/>
      <c r="EL151" s="168" t="s">
        <v>2</v>
      </c>
      <c r="EM151" s="168"/>
      <c r="EN151" s="169"/>
      <c r="EO151" s="177" t="s">
        <v>252</v>
      </c>
      <c r="EP151" s="178"/>
      <c r="EQ151" s="178"/>
      <c r="ER151" s="178"/>
      <c r="ES151" s="178"/>
      <c r="ET151" s="167" t="s">
        <v>339</v>
      </c>
      <c r="EU151" s="167"/>
      <c r="EV151" s="167"/>
      <c r="EW151" s="168" t="s">
        <v>2</v>
      </c>
      <c r="EX151" s="168"/>
      <c r="EY151" s="169"/>
      <c r="EZ151" s="170" t="s">
        <v>5</v>
      </c>
      <c r="FA151" s="171"/>
      <c r="FB151" s="171"/>
      <c r="FC151" s="171"/>
      <c r="FD151" s="171"/>
      <c r="FE151" s="171"/>
      <c r="FF151" s="171"/>
      <c r="FG151" s="171"/>
      <c r="FH151" s="171"/>
      <c r="FI151" s="171"/>
      <c r="FJ151" s="171"/>
    </row>
    <row r="152" spans="1:166" ht="58.5" customHeight="1">
      <c r="A152" s="173"/>
      <c r="B152" s="173"/>
      <c r="C152" s="173"/>
      <c r="D152" s="173"/>
      <c r="E152" s="173"/>
      <c r="F152" s="173"/>
      <c r="G152" s="173"/>
      <c r="H152" s="173"/>
      <c r="I152" s="190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5"/>
      <c r="CF152" s="172"/>
      <c r="CG152" s="173"/>
      <c r="CH152" s="173"/>
      <c r="CI152" s="173"/>
      <c r="CJ152" s="173"/>
      <c r="CK152" s="173"/>
      <c r="CL152" s="173"/>
      <c r="CM152" s="190"/>
      <c r="CN152" s="172"/>
      <c r="CO152" s="173"/>
      <c r="CP152" s="173"/>
      <c r="CQ152" s="173"/>
      <c r="CR152" s="173"/>
      <c r="CS152" s="173"/>
      <c r="CT152" s="173"/>
      <c r="CU152" s="190"/>
      <c r="CV152" s="172"/>
      <c r="CW152" s="173"/>
      <c r="CX152" s="173"/>
      <c r="CY152" s="173"/>
      <c r="CZ152" s="173"/>
      <c r="DA152" s="173"/>
      <c r="DB152" s="173"/>
      <c r="DC152" s="173"/>
      <c r="DD152" s="173"/>
      <c r="DE152" s="173"/>
      <c r="DF152" s="173"/>
      <c r="DG152" s="190"/>
      <c r="DH152" s="172"/>
      <c r="DI152" s="173"/>
      <c r="DJ152" s="173"/>
      <c r="DK152" s="173"/>
      <c r="DL152" s="173"/>
      <c r="DM152" s="173"/>
      <c r="DN152" s="173"/>
      <c r="DO152" s="173"/>
      <c r="DP152" s="173"/>
      <c r="DQ152" s="173"/>
      <c r="DR152" s="190"/>
      <c r="DS152" s="174" t="s">
        <v>253</v>
      </c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6"/>
      <c r="ED152" s="174" t="s">
        <v>254</v>
      </c>
      <c r="EE152" s="175"/>
      <c r="EF152" s="175"/>
      <c r="EG152" s="175"/>
      <c r="EH152" s="175"/>
      <c r="EI152" s="175"/>
      <c r="EJ152" s="175"/>
      <c r="EK152" s="175"/>
      <c r="EL152" s="175"/>
      <c r="EM152" s="175"/>
      <c r="EN152" s="176"/>
      <c r="EO152" s="174" t="s">
        <v>255</v>
      </c>
      <c r="EP152" s="175"/>
      <c r="EQ152" s="175"/>
      <c r="ER152" s="175"/>
      <c r="ES152" s="175"/>
      <c r="ET152" s="175"/>
      <c r="EU152" s="175"/>
      <c r="EV152" s="175"/>
      <c r="EW152" s="175"/>
      <c r="EX152" s="175"/>
      <c r="EY152" s="176"/>
      <c r="EZ152" s="172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</row>
    <row r="153" spans="1:166" ht="14.25" thickBot="1">
      <c r="A153" s="163" t="s">
        <v>7</v>
      </c>
      <c r="B153" s="163"/>
      <c r="C153" s="163"/>
      <c r="D153" s="163"/>
      <c r="E153" s="163"/>
      <c r="F153" s="163"/>
      <c r="G153" s="163"/>
      <c r="H153" s="163"/>
      <c r="I153" s="164"/>
      <c r="J153" s="163" t="s">
        <v>8</v>
      </c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/>
      <c r="AH153" s="163"/>
      <c r="AI153" s="163"/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3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4"/>
      <c r="CF153" s="147" t="s">
        <v>9</v>
      </c>
      <c r="CG153" s="148"/>
      <c r="CH153" s="148"/>
      <c r="CI153" s="148"/>
      <c r="CJ153" s="148"/>
      <c r="CK153" s="148"/>
      <c r="CL153" s="148"/>
      <c r="CM153" s="149"/>
      <c r="CN153" s="147" t="s">
        <v>10</v>
      </c>
      <c r="CO153" s="148"/>
      <c r="CP153" s="148"/>
      <c r="CQ153" s="148"/>
      <c r="CR153" s="148"/>
      <c r="CS153" s="148"/>
      <c r="CT153" s="148"/>
      <c r="CU153" s="149"/>
      <c r="CV153" s="147" t="s">
        <v>11</v>
      </c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9"/>
      <c r="DH153" s="165">
        <v>6</v>
      </c>
      <c r="DI153" s="74"/>
      <c r="DJ153" s="74"/>
      <c r="DK153" s="74"/>
      <c r="DL153" s="74"/>
      <c r="DM153" s="74"/>
      <c r="DN153" s="74"/>
      <c r="DO153" s="74"/>
      <c r="DP153" s="74"/>
      <c r="DQ153" s="74"/>
      <c r="DR153" s="166"/>
      <c r="DS153" s="147" t="s">
        <v>13</v>
      </c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9"/>
      <c r="ED153" s="147" t="s">
        <v>14</v>
      </c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9"/>
      <c r="EO153" s="147" t="s">
        <v>151</v>
      </c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9"/>
      <c r="EZ153" s="147" t="s">
        <v>152</v>
      </c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</row>
    <row r="154" spans="1:166" ht="15.75">
      <c r="A154" s="150">
        <v>1</v>
      </c>
      <c r="B154" s="150"/>
      <c r="C154" s="150"/>
      <c r="D154" s="150"/>
      <c r="E154" s="150"/>
      <c r="F154" s="150"/>
      <c r="G154" s="150"/>
      <c r="H154" s="150"/>
      <c r="I154" s="151"/>
      <c r="J154" s="152" t="s">
        <v>382</v>
      </c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4"/>
      <c r="CF154" s="155" t="s">
        <v>256</v>
      </c>
      <c r="CG154" s="156"/>
      <c r="CH154" s="156"/>
      <c r="CI154" s="156"/>
      <c r="CJ154" s="156"/>
      <c r="CK154" s="156"/>
      <c r="CL154" s="156"/>
      <c r="CM154" s="157"/>
      <c r="CN154" s="158" t="s">
        <v>35</v>
      </c>
      <c r="CO154" s="159"/>
      <c r="CP154" s="159"/>
      <c r="CQ154" s="159"/>
      <c r="CR154" s="159"/>
      <c r="CS154" s="159"/>
      <c r="CT154" s="159"/>
      <c r="CU154" s="160"/>
      <c r="CV154" s="161" t="s">
        <v>35</v>
      </c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7"/>
      <c r="DH154" s="162" t="s">
        <v>35</v>
      </c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42">
        <f>DG105</f>
        <v>1058354.3599999999</v>
      </c>
      <c r="DT154" s="143"/>
      <c r="DU154" s="143"/>
      <c r="DV154" s="143"/>
      <c r="DW154" s="143"/>
      <c r="DX154" s="143"/>
      <c r="DY154" s="143"/>
      <c r="DZ154" s="143"/>
      <c r="EA154" s="143"/>
      <c r="EB154" s="143"/>
      <c r="EC154" s="144"/>
      <c r="ED154" s="142">
        <f>DK105</f>
        <v>926000</v>
      </c>
      <c r="EE154" s="143"/>
      <c r="EF154" s="143"/>
      <c r="EG154" s="143"/>
      <c r="EH154" s="143"/>
      <c r="EI154" s="143"/>
      <c r="EJ154" s="143"/>
      <c r="EK154" s="143"/>
      <c r="EL154" s="143"/>
      <c r="EM154" s="143"/>
      <c r="EN154" s="144"/>
      <c r="EO154" s="142">
        <f>DX105</f>
        <v>926000</v>
      </c>
      <c r="EP154" s="143"/>
      <c r="EQ154" s="143"/>
      <c r="ER154" s="143"/>
      <c r="ES154" s="143"/>
      <c r="ET154" s="143"/>
      <c r="EU154" s="143"/>
      <c r="EV154" s="143"/>
      <c r="EW154" s="143"/>
      <c r="EX154" s="143"/>
      <c r="EY154" s="144"/>
      <c r="EZ154" s="145"/>
      <c r="FA154" s="143"/>
      <c r="FB154" s="143"/>
      <c r="FC154" s="143"/>
      <c r="FD154" s="143"/>
      <c r="FE154" s="143"/>
      <c r="FF154" s="143"/>
      <c r="FG154" s="143"/>
      <c r="FH154" s="143"/>
      <c r="FI154" s="143"/>
      <c r="FJ154" s="146"/>
    </row>
    <row r="155" spans="1:166" ht="15" customHeight="1">
      <c r="A155" s="84" t="s">
        <v>257</v>
      </c>
      <c r="B155" s="84"/>
      <c r="C155" s="84"/>
      <c r="D155" s="84"/>
      <c r="E155" s="84"/>
      <c r="F155" s="84"/>
      <c r="G155" s="84"/>
      <c r="H155" s="84"/>
      <c r="I155" s="85"/>
      <c r="J155" s="137" t="s">
        <v>383</v>
      </c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5" t="s">
        <v>258</v>
      </c>
      <c r="CG155" s="84"/>
      <c r="CH155" s="84"/>
      <c r="CI155" s="84"/>
      <c r="CJ155" s="84"/>
      <c r="CK155" s="84"/>
      <c r="CL155" s="84"/>
      <c r="CM155" s="85"/>
      <c r="CN155" s="136" t="s">
        <v>35</v>
      </c>
      <c r="CO155" s="84"/>
      <c r="CP155" s="84"/>
      <c r="CQ155" s="84"/>
      <c r="CR155" s="84"/>
      <c r="CS155" s="84"/>
      <c r="CT155" s="84"/>
      <c r="CU155" s="85"/>
      <c r="CV155" s="136" t="s">
        <v>35</v>
      </c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5"/>
      <c r="DH155" s="91" t="s">
        <v>35</v>
      </c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129"/>
      <c r="DT155" s="127"/>
      <c r="DU155" s="127"/>
      <c r="DV155" s="127"/>
      <c r="DW155" s="127"/>
      <c r="DX155" s="127"/>
      <c r="DY155" s="127"/>
      <c r="DZ155" s="127"/>
      <c r="EA155" s="127"/>
      <c r="EB155" s="127"/>
      <c r="EC155" s="128"/>
      <c r="ED155" s="129"/>
      <c r="EE155" s="127"/>
      <c r="EF155" s="127"/>
      <c r="EG155" s="127"/>
      <c r="EH155" s="127"/>
      <c r="EI155" s="127"/>
      <c r="EJ155" s="127"/>
      <c r="EK155" s="127"/>
      <c r="EL155" s="127"/>
      <c r="EM155" s="127"/>
      <c r="EN155" s="128"/>
      <c r="EO155" s="129"/>
      <c r="EP155" s="127"/>
      <c r="EQ155" s="127"/>
      <c r="ER155" s="127"/>
      <c r="ES155" s="127"/>
      <c r="ET155" s="127"/>
      <c r="EU155" s="127"/>
      <c r="EV155" s="127"/>
      <c r="EW155" s="127"/>
      <c r="EX155" s="127"/>
      <c r="EY155" s="128"/>
      <c r="EZ155" s="129"/>
      <c r="FA155" s="127"/>
      <c r="FB155" s="127"/>
      <c r="FC155" s="127"/>
      <c r="FD155" s="127"/>
      <c r="FE155" s="127"/>
      <c r="FF155" s="127"/>
      <c r="FG155" s="127"/>
      <c r="FH155" s="127"/>
      <c r="FI155" s="127"/>
      <c r="FJ155" s="130"/>
    </row>
    <row r="156" spans="1:166" ht="40.5" customHeight="1">
      <c r="A156" s="84" t="s">
        <v>259</v>
      </c>
      <c r="B156" s="84"/>
      <c r="C156" s="84"/>
      <c r="D156" s="84"/>
      <c r="E156" s="84"/>
      <c r="F156" s="84"/>
      <c r="G156" s="84"/>
      <c r="H156" s="84"/>
      <c r="I156" s="85"/>
      <c r="J156" s="137" t="s">
        <v>329</v>
      </c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5" t="s">
        <v>260</v>
      </c>
      <c r="CG156" s="84"/>
      <c r="CH156" s="84"/>
      <c r="CI156" s="84"/>
      <c r="CJ156" s="84"/>
      <c r="CK156" s="84"/>
      <c r="CL156" s="84"/>
      <c r="CM156" s="85"/>
      <c r="CN156" s="136" t="s">
        <v>35</v>
      </c>
      <c r="CO156" s="84"/>
      <c r="CP156" s="84"/>
      <c r="CQ156" s="84"/>
      <c r="CR156" s="84"/>
      <c r="CS156" s="84"/>
      <c r="CT156" s="84"/>
      <c r="CU156" s="85"/>
      <c r="CV156" s="136" t="s">
        <v>35</v>
      </c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5"/>
      <c r="DH156" s="91" t="s">
        <v>35</v>
      </c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129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8"/>
      <c r="ED156" s="129"/>
      <c r="EE156" s="127"/>
      <c r="EF156" s="127"/>
      <c r="EG156" s="127"/>
      <c r="EH156" s="127"/>
      <c r="EI156" s="127"/>
      <c r="EJ156" s="127"/>
      <c r="EK156" s="127"/>
      <c r="EL156" s="127"/>
      <c r="EM156" s="127"/>
      <c r="EN156" s="128"/>
      <c r="EO156" s="129"/>
      <c r="EP156" s="127"/>
      <c r="EQ156" s="127"/>
      <c r="ER156" s="127"/>
      <c r="ES156" s="127"/>
      <c r="ET156" s="127"/>
      <c r="EU156" s="127"/>
      <c r="EV156" s="127"/>
      <c r="EW156" s="127"/>
      <c r="EX156" s="127"/>
      <c r="EY156" s="128"/>
      <c r="EZ156" s="129"/>
      <c r="FA156" s="127"/>
      <c r="FB156" s="127"/>
      <c r="FC156" s="127"/>
      <c r="FD156" s="127"/>
      <c r="FE156" s="127"/>
      <c r="FF156" s="127"/>
      <c r="FG156" s="127"/>
      <c r="FH156" s="127"/>
      <c r="FI156" s="127"/>
      <c r="FJ156" s="130"/>
    </row>
    <row r="157" spans="1:166" ht="52.5" customHeight="1">
      <c r="A157" s="84" t="s">
        <v>261</v>
      </c>
      <c r="B157" s="84"/>
      <c r="C157" s="84"/>
      <c r="D157" s="84"/>
      <c r="E157" s="84"/>
      <c r="F157" s="84"/>
      <c r="G157" s="84"/>
      <c r="H157" s="84"/>
      <c r="I157" s="85"/>
      <c r="J157" s="137" t="s">
        <v>330</v>
      </c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5" t="s">
        <v>262</v>
      </c>
      <c r="CG157" s="84"/>
      <c r="CH157" s="84"/>
      <c r="CI157" s="84"/>
      <c r="CJ157" s="84"/>
      <c r="CK157" s="84"/>
      <c r="CL157" s="84"/>
      <c r="CM157" s="85"/>
      <c r="CN157" s="136" t="s">
        <v>35</v>
      </c>
      <c r="CO157" s="84"/>
      <c r="CP157" s="84"/>
      <c r="CQ157" s="84"/>
      <c r="CR157" s="84"/>
      <c r="CS157" s="84"/>
      <c r="CT157" s="84"/>
      <c r="CU157" s="85"/>
      <c r="CV157" s="136" t="s">
        <v>35</v>
      </c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5"/>
      <c r="DH157" s="91" t="s">
        <v>35</v>
      </c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129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8"/>
      <c r="ED157" s="129"/>
      <c r="EE157" s="127"/>
      <c r="EF157" s="127"/>
      <c r="EG157" s="127"/>
      <c r="EH157" s="127"/>
      <c r="EI157" s="127"/>
      <c r="EJ157" s="127"/>
      <c r="EK157" s="127"/>
      <c r="EL157" s="127"/>
      <c r="EM157" s="127"/>
      <c r="EN157" s="128"/>
      <c r="EO157" s="129"/>
      <c r="EP157" s="127"/>
      <c r="EQ157" s="127"/>
      <c r="ER157" s="127"/>
      <c r="ES157" s="127"/>
      <c r="ET157" s="127"/>
      <c r="EU157" s="127"/>
      <c r="EV157" s="127"/>
      <c r="EW157" s="127"/>
      <c r="EX157" s="127"/>
      <c r="EY157" s="128"/>
      <c r="EZ157" s="129"/>
      <c r="FA157" s="127"/>
      <c r="FB157" s="127"/>
      <c r="FC157" s="127"/>
      <c r="FD157" s="127"/>
      <c r="FE157" s="127"/>
      <c r="FF157" s="127"/>
      <c r="FG157" s="127"/>
      <c r="FH157" s="127"/>
      <c r="FI157" s="127"/>
      <c r="FJ157" s="130"/>
    </row>
    <row r="158" spans="1:166" ht="15" customHeight="1">
      <c r="A158" s="84" t="s">
        <v>263</v>
      </c>
      <c r="B158" s="84"/>
      <c r="C158" s="84"/>
      <c r="D158" s="84"/>
      <c r="E158" s="84"/>
      <c r="F158" s="84"/>
      <c r="G158" s="84"/>
      <c r="H158" s="84"/>
      <c r="I158" s="85"/>
      <c r="J158" s="114" t="s">
        <v>264</v>
      </c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35" t="s">
        <v>265</v>
      </c>
      <c r="CG158" s="84"/>
      <c r="CH158" s="84"/>
      <c r="CI158" s="84"/>
      <c r="CJ158" s="84"/>
      <c r="CK158" s="84"/>
      <c r="CL158" s="84"/>
      <c r="CM158" s="85"/>
      <c r="CN158" s="136" t="s">
        <v>35</v>
      </c>
      <c r="CO158" s="84"/>
      <c r="CP158" s="84"/>
      <c r="CQ158" s="84"/>
      <c r="CR158" s="84"/>
      <c r="CS158" s="84"/>
      <c r="CT158" s="84"/>
      <c r="CU158" s="85"/>
      <c r="CV158" s="136" t="s">
        <v>35</v>
      </c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5"/>
      <c r="DH158" s="91" t="s">
        <v>35</v>
      </c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129"/>
      <c r="DT158" s="127"/>
      <c r="DU158" s="127"/>
      <c r="DV158" s="127"/>
      <c r="DW158" s="127"/>
      <c r="DX158" s="127"/>
      <c r="DY158" s="127"/>
      <c r="DZ158" s="127"/>
      <c r="EA158" s="127"/>
      <c r="EB158" s="127"/>
      <c r="EC158" s="128"/>
      <c r="ED158" s="129"/>
      <c r="EE158" s="127"/>
      <c r="EF158" s="127"/>
      <c r="EG158" s="127"/>
      <c r="EH158" s="127"/>
      <c r="EI158" s="127"/>
      <c r="EJ158" s="127"/>
      <c r="EK158" s="127"/>
      <c r="EL158" s="127"/>
      <c r="EM158" s="127"/>
      <c r="EN158" s="128"/>
      <c r="EO158" s="129"/>
      <c r="EP158" s="127"/>
      <c r="EQ158" s="127"/>
      <c r="ER158" s="127"/>
      <c r="ES158" s="127"/>
      <c r="ET158" s="127"/>
      <c r="EU158" s="127"/>
      <c r="EV158" s="127"/>
      <c r="EW158" s="127"/>
      <c r="EX158" s="127"/>
      <c r="EY158" s="128"/>
      <c r="EZ158" s="129"/>
      <c r="FA158" s="127"/>
      <c r="FB158" s="127"/>
      <c r="FC158" s="127"/>
      <c r="FD158" s="127"/>
      <c r="FE158" s="127"/>
      <c r="FF158" s="127"/>
      <c r="FG158" s="127"/>
      <c r="FH158" s="127"/>
      <c r="FI158" s="127"/>
      <c r="FJ158" s="130"/>
    </row>
    <row r="159" spans="1:166" ht="14.25" customHeight="1">
      <c r="A159" s="84"/>
      <c r="B159" s="84"/>
      <c r="C159" s="84"/>
      <c r="D159" s="84"/>
      <c r="E159" s="84"/>
      <c r="F159" s="84"/>
      <c r="G159" s="84"/>
      <c r="H159" s="84"/>
      <c r="I159" s="85"/>
      <c r="J159" s="139" t="s">
        <v>374</v>
      </c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0"/>
      <c r="CA159" s="140"/>
      <c r="CB159" s="140"/>
      <c r="CC159" s="140"/>
      <c r="CD159" s="140"/>
      <c r="CE159" s="141"/>
      <c r="CF159" s="135"/>
      <c r="CG159" s="84"/>
      <c r="CH159" s="84"/>
      <c r="CI159" s="84"/>
      <c r="CJ159" s="84"/>
      <c r="CK159" s="84"/>
      <c r="CL159" s="84"/>
      <c r="CM159" s="85"/>
      <c r="CN159" s="136"/>
      <c r="CO159" s="84"/>
      <c r="CP159" s="84"/>
      <c r="CQ159" s="84"/>
      <c r="CR159" s="84"/>
      <c r="CS159" s="84"/>
      <c r="CT159" s="84"/>
      <c r="CU159" s="85"/>
      <c r="CV159" s="136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5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129"/>
      <c r="DT159" s="127"/>
      <c r="DU159" s="127"/>
      <c r="DV159" s="127"/>
      <c r="DW159" s="127"/>
      <c r="DX159" s="127"/>
      <c r="DY159" s="127"/>
      <c r="DZ159" s="127"/>
      <c r="EA159" s="127"/>
      <c r="EB159" s="127"/>
      <c r="EC159" s="128"/>
      <c r="ED159" s="129"/>
      <c r="EE159" s="127"/>
      <c r="EF159" s="127"/>
      <c r="EG159" s="127"/>
      <c r="EH159" s="127"/>
      <c r="EI159" s="127"/>
      <c r="EJ159" s="127"/>
      <c r="EK159" s="127"/>
      <c r="EL159" s="127"/>
      <c r="EM159" s="127"/>
      <c r="EN159" s="128"/>
      <c r="EO159" s="129"/>
      <c r="EP159" s="127"/>
      <c r="EQ159" s="127"/>
      <c r="ER159" s="127"/>
      <c r="ES159" s="127"/>
      <c r="ET159" s="127"/>
      <c r="EU159" s="127"/>
      <c r="EV159" s="127"/>
      <c r="EW159" s="127"/>
      <c r="EX159" s="127"/>
      <c r="EY159" s="128"/>
      <c r="EZ159" s="129"/>
      <c r="FA159" s="127"/>
      <c r="FB159" s="127"/>
      <c r="FC159" s="127"/>
      <c r="FD159" s="127"/>
      <c r="FE159" s="127"/>
      <c r="FF159" s="127"/>
      <c r="FG159" s="127"/>
      <c r="FH159" s="127"/>
      <c r="FI159" s="127"/>
      <c r="FJ159" s="130"/>
    </row>
    <row r="160" spans="1:166" ht="10.5" customHeight="1">
      <c r="A160" s="84"/>
      <c r="B160" s="84"/>
      <c r="C160" s="84"/>
      <c r="D160" s="84"/>
      <c r="E160" s="84"/>
      <c r="F160" s="84"/>
      <c r="G160" s="84"/>
      <c r="H160" s="84"/>
      <c r="I160" s="85"/>
      <c r="J160" s="109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35"/>
      <c r="CG160" s="84"/>
      <c r="CH160" s="84"/>
      <c r="CI160" s="84"/>
      <c r="CJ160" s="84"/>
      <c r="CK160" s="84"/>
      <c r="CL160" s="84"/>
      <c r="CM160" s="85"/>
      <c r="CN160" s="136"/>
      <c r="CO160" s="84"/>
      <c r="CP160" s="84"/>
      <c r="CQ160" s="84"/>
      <c r="CR160" s="84"/>
      <c r="CS160" s="84"/>
      <c r="CT160" s="84"/>
      <c r="CU160" s="85"/>
      <c r="CV160" s="136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5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129"/>
      <c r="DT160" s="127"/>
      <c r="DU160" s="127"/>
      <c r="DV160" s="127"/>
      <c r="DW160" s="127"/>
      <c r="DX160" s="127"/>
      <c r="DY160" s="127"/>
      <c r="DZ160" s="127"/>
      <c r="EA160" s="127"/>
      <c r="EB160" s="127"/>
      <c r="EC160" s="128"/>
      <c r="ED160" s="129"/>
      <c r="EE160" s="127"/>
      <c r="EF160" s="127"/>
      <c r="EG160" s="127"/>
      <c r="EH160" s="127"/>
      <c r="EI160" s="127"/>
      <c r="EJ160" s="127"/>
      <c r="EK160" s="127"/>
      <c r="EL160" s="127"/>
      <c r="EM160" s="127"/>
      <c r="EN160" s="128"/>
      <c r="EO160" s="129"/>
      <c r="EP160" s="127"/>
      <c r="EQ160" s="127"/>
      <c r="ER160" s="127"/>
      <c r="ES160" s="127"/>
      <c r="ET160" s="127"/>
      <c r="EU160" s="127"/>
      <c r="EV160" s="127"/>
      <c r="EW160" s="127"/>
      <c r="EX160" s="127"/>
      <c r="EY160" s="128"/>
      <c r="EZ160" s="129"/>
      <c r="FA160" s="127"/>
      <c r="FB160" s="127"/>
      <c r="FC160" s="127"/>
      <c r="FD160" s="127"/>
      <c r="FE160" s="127"/>
      <c r="FF160" s="127"/>
      <c r="FG160" s="127"/>
      <c r="FH160" s="127"/>
      <c r="FI160" s="127"/>
      <c r="FJ160" s="130"/>
    </row>
    <row r="161" spans="1:166" ht="14.25" customHeight="1">
      <c r="A161" s="84"/>
      <c r="B161" s="84"/>
      <c r="C161" s="84"/>
      <c r="D161" s="84"/>
      <c r="E161" s="84"/>
      <c r="F161" s="84"/>
      <c r="G161" s="84"/>
      <c r="H161" s="84"/>
      <c r="I161" s="85"/>
      <c r="J161" s="139" t="s">
        <v>374</v>
      </c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1"/>
      <c r="CF161" s="135"/>
      <c r="CG161" s="84"/>
      <c r="CH161" s="84"/>
      <c r="CI161" s="84"/>
      <c r="CJ161" s="84"/>
      <c r="CK161" s="84"/>
      <c r="CL161" s="84"/>
      <c r="CM161" s="85"/>
      <c r="CN161" s="136"/>
      <c r="CO161" s="84"/>
      <c r="CP161" s="84"/>
      <c r="CQ161" s="84"/>
      <c r="CR161" s="84"/>
      <c r="CS161" s="84"/>
      <c r="CT161" s="84"/>
      <c r="CU161" s="85"/>
      <c r="CV161" s="136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5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129"/>
      <c r="DT161" s="127"/>
      <c r="DU161" s="127"/>
      <c r="DV161" s="127"/>
      <c r="DW161" s="127"/>
      <c r="DX161" s="127"/>
      <c r="DY161" s="127"/>
      <c r="DZ161" s="127"/>
      <c r="EA161" s="127"/>
      <c r="EB161" s="127"/>
      <c r="EC161" s="128"/>
      <c r="ED161" s="129"/>
      <c r="EE161" s="127"/>
      <c r="EF161" s="127"/>
      <c r="EG161" s="127"/>
      <c r="EH161" s="127"/>
      <c r="EI161" s="127"/>
      <c r="EJ161" s="127"/>
      <c r="EK161" s="127"/>
      <c r="EL161" s="127"/>
      <c r="EM161" s="127"/>
      <c r="EN161" s="128"/>
      <c r="EO161" s="129"/>
      <c r="EP161" s="127"/>
      <c r="EQ161" s="127"/>
      <c r="ER161" s="127"/>
      <c r="ES161" s="127"/>
      <c r="ET161" s="127"/>
      <c r="EU161" s="127"/>
      <c r="EV161" s="127"/>
      <c r="EW161" s="127"/>
      <c r="EX161" s="127"/>
      <c r="EY161" s="128"/>
      <c r="EZ161" s="129"/>
      <c r="FA161" s="127"/>
      <c r="FB161" s="127"/>
      <c r="FC161" s="127"/>
      <c r="FD161" s="127"/>
      <c r="FE161" s="127"/>
      <c r="FF161" s="127"/>
      <c r="FG161" s="127"/>
      <c r="FH161" s="127"/>
      <c r="FI161" s="127"/>
      <c r="FJ161" s="130"/>
    </row>
    <row r="162" spans="1:166" ht="9.75" customHeight="1">
      <c r="A162" s="84"/>
      <c r="B162" s="84"/>
      <c r="C162" s="84"/>
      <c r="D162" s="84"/>
      <c r="E162" s="84"/>
      <c r="F162" s="84"/>
      <c r="G162" s="84"/>
      <c r="H162" s="84"/>
      <c r="I162" s="85"/>
      <c r="J162" s="109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35"/>
      <c r="CG162" s="84"/>
      <c r="CH162" s="84"/>
      <c r="CI162" s="84"/>
      <c r="CJ162" s="84"/>
      <c r="CK162" s="84"/>
      <c r="CL162" s="84"/>
      <c r="CM162" s="85"/>
      <c r="CN162" s="136"/>
      <c r="CO162" s="84"/>
      <c r="CP162" s="84"/>
      <c r="CQ162" s="84"/>
      <c r="CR162" s="84"/>
      <c r="CS162" s="84"/>
      <c r="CT162" s="84"/>
      <c r="CU162" s="85"/>
      <c r="CV162" s="136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5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129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8"/>
      <c r="ED162" s="129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8"/>
      <c r="EO162" s="129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8"/>
      <c r="EZ162" s="129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30"/>
    </row>
    <row r="163" spans="1:166" ht="15" customHeight="1">
      <c r="A163" s="84" t="s">
        <v>266</v>
      </c>
      <c r="B163" s="84"/>
      <c r="C163" s="84"/>
      <c r="D163" s="84"/>
      <c r="E163" s="84"/>
      <c r="F163" s="84"/>
      <c r="G163" s="84"/>
      <c r="H163" s="84"/>
      <c r="I163" s="85"/>
      <c r="J163" s="114" t="s">
        <v>267</v>
      </c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35" t="s">
        <v>268</v>
      </c>
      <c r="CG163" s="84"/>
      <c r="CH163" s="84"/>
      <c r="CI163" s="84"/>
      <c r="CJ163" s="84"/>
      <c r="CK163" s="84"/>
      <c r="CL163" s="84"/>
      <c r="CM163" s="85"/>
      <c r="CN163" s="136" t="s">
        <v>35</v>
      </c>
      <c r="CO163" s="84"/>
      <c r="CP163" s="84"/>
      <c r="CQ163" s="84"/>
      <c r="CR163" s="84"/>
      <c r="CS163" s="84"/>
      <c r="CT163" s="84"/>
      <c r="CU163" s="85"/>
      <c r="CV163" s="136" t="s">
        <v>35</v>
      </c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5"/>
      <c r="DH163" s="91" t="s">
        <v>35</v>
      </c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129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8"/>
      <c r="ED163" s="129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8"/>
      <c r="EO163" s="129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8"/>
      <c r="EZ163" s="129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30"/>
    </row>
    <row r="164" spans="1:166" ht="42.75" customHeight="1">
      <c r="A164" s="84" t="s">
        <v>269</v>
      </c>
      <c r="B164" s="84"/>
      <c r="C164" s="84"/>
      <c r="D164" s="84"/>
      <c r="E164" s="84"/>
      <c r="F164" s="84"/>
      <c r="G164" s="84"/>
      <c r="H164" s="84"/>
      <c r="I164" s="85"/>
      <c r="J164" s="137" t="s">
        <v>331</v>
      </c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5" t="s">
        <v>270</v>
      </c>
      <c r="CG164" s="84"/>
      <c r="CH164" s="84"/>
      <c r="CI164" s="84"/>
      <c r="CJ164" s="84"/>
      <c r="CK164" s="84"/>
      <c r="CL164" s="84"/>
      <c r="CM164" s="85"/>
      <c r="CN164" s="136" t="s">
        <v>35</v>
      </c>
      <c r="CO164" s="84"/>
      <c r="CP164" s="84"/>
      <c r="CQ164" s="84"/>
      <c r="CR164" s="84"/>
      <c r="CS164" s="84"/>
      <c r="CT164" s="84"/>
      <c r="CU164" s="85"/>
      <c r="CV164" s="136" t="s">
        <v>35</v>
      </c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5"/>
      <c r="DH164" s="91" t="s">
        <v>35</v>
      </c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126">
        <f>DS165+DS168+DS180</f>
        <v>1058354.3599999999</v>
      </c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8"/>
      <c r="ED164" s="126">
        <f>ED165+ED168+ED180</f>
        <v>926000</v>
      </c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8"/>
      <c r="EO164" s="126">
        <f>EO165+EO168+EO180</f>
        <v>926000</v>
      </c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8"/>
      <c r="EZ164" s="129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30"/>
    </row>
    <row r="165" spans="1:166" ht="42" customHeight="1">
      <c r="A165" s="84" t="s">
        <v>271</v>
      </c>
      <c r="B165" s="84"/>
      <c r="C165" s="84"/>
      <c r="D165" s="84"/>
      <c r="E165" s="84"/>
      <c r="F165" s="84"/>
      <c r="G165" s="84"/>
      <c r="H165" s="84"/>
      <c r="I165" s="85"/>
      <c r="J165" s="114" t="s">
        <v>272</v>
      </c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35" t="s">
        <v>273</v>
      </c>
      <c r="CG165" s="84"/>
      <c r="CH165" s="84"/>
      <c r="CI165" s="84"/>
      <c r="CJ165" s="84"/>
      <c r="CK165" s="84"/>
      <c r="CL165" s="84"/>
      <c r="CM165" s="85"/>
      <c r="CN165" s="136" t="s">
        <v>35</v>
      </c>
      <c r="CO165" s="84"/>
      <c r="CP165" s="84"/>
      <c r="CQ165" s="84"/>
      <c r="CR165" s="84"/>
      <c r="CS165" s="84"/>
      <c r="CT165" s="84"/>
      <c r="CU165" s="85"/>
      <c r="CV165" s="136" t="s">
        <v>35</v>
      </c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5"/>
      <c r="DH165" s="91" t="s">
        <v>35</v>
      </c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126">
        <f>DS166</f>
        <v>871038.36</v>
      </c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8"/>
      <c r="ED165" s="126">
        <f>ED166</f>
        <v>891624</v>
      </c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8"/>
      <c r="EO165" s="126">
        <f>EO166</f>
        <v>891624</v>
      </c>
      <c r="EP165" s="127"/>
      <c r="EQ165" s="127"/>
      <c r="ER165" s="127"/>
      <c r="ES165" s="127"/>
      <c r="ET165" s="127"/>
      <c r="EU165" s="127"/>
      <c r="EV165" s="127"/>
      <c r="EW165" s="127"/>
      <c r="EX165" s="127"/>
      <c r="EY165" s="128"/>
      <c r="EZ165" s="129"/>
      <c r="FA165" s="127"/>
      <c r="FB165" s="127"/>
      <c r="FC165" s="127"/>
      <c r="FD165" s="127"/>
      <c r="FE165" s="127"/>
      <c r="FF165" s="127"/>
      <c r="FG165" s="127"/>
      <c r="FH165" s="127"/>
      <c r="FI165" s="127"/>
      <c r="FJ165" s="130"/>
    </row>
    <row r="166" spans="1:166" ht="28.5" customHeight="1">
      <c r="A166" s="84" t="s">
        <v>274</v>
      </c>
      <c r="B166" s="84"/>
      <c r="C166" s="84"/>
      <c r="D166" s="84"/>
      <c r="E166" s="84"/>
      <c r="F166" s="84"/>
      <c r="G166" s="84"/>
      <c r="H166" s="84"/>
      <c r="I166" s="85"/>
      <c r="J166" s="109" t="s">
        <v>275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110"/>
      <c r="BL166" s="110"/>
      <c r="BM166" s="110"/>
      <c r="BN166" s="110"/>
      <c r="BO166" s="110"/>
      <c r="BP166" s="110"/>
      <c r="BQ166" s="110"/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/>
      <c r="CD166" s="110"/>
      <c r="CE166" s="110"/>
      <c r="CF166" s="135" t="s">
        <v>276</v>
      </c>
      <c r="CG166" s="84"/>
      <c r="CH166" s="84"/>
      <c r="CI166" s="84"/>
      <c r="CJ166" s="84"/>
      <c r="CK166" s="84"/>
      <c r="CL166" s="84"/>
      <c r="CM166" s="85"/>
      <c r="CN166" s="136" t="s">
        <v>35</v>
      </c>
      <c r="CO166" s="84"/>
      <c r="CP166" s="84"/>
      <c r="CQ166" s="84"/>
      <c r="CR166" s="84"/>
      <c r="CS166" s="84"/>
      <c r="CT166" s="84"/>
      <c r="CU166" s="85"/>
      <c r="CV166" s="136" t="s">
        <v>35</v>
      </c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5"/>
      <c r="DH166" s="91" t="s">
        <v>35</v>
      </c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126">
        <f>DH105</f>
        <v>871038.36</v>
      </c>
      <c r="DT166" s="127"/>
      <c r="DU166" s="127"/>
      <c r="DV166" s="127"/>
      <c r="DW166" s="127"/>
      <c r="DX166" s="127"/>
      <c r="DY166" s="127"/>
      <c r="DZ166" s="127"/>
      <c r="EA166" s="127"/>
      <c r="EB166" s="127"/>
      <c r="EC166" s="128"/>
      <c r="ED166" s="126">
        <v>891624</v>
      </c>
      <c r="EE166" s="127"/>
      <c r="EF166" s="127"/>
      <c r="EG166" s="127"/>
      <c r="EH166" s="127"/>
      <c r="EI166" s="127"/>
      <c r="EJ166" s="127"/>
      <c r="EK166" s="127"/>
      <c r="EL166" s="127"/>
      <c r="EM166" s="127"/>
      <c r="EN166" s="128"/>
      <c r="EO166" s="126">
        <v>891624</v>
      </c>
      <c r="EP166" s="127"/>
      <c r="EQ166" s="127"/>
      <c r="ER166" s="127"/>
      <c r="ES166" s="127"/>
      <c r="ET166" s="127"/>
      <c r="EU166" s="127"/>
      <c r="EV166" s="127"/>
      <c r="EW166" s="127"/>
      <c r="EX166" s="127"/>
      <c r="EY166" s="128"/>
      <c r="EZ166" s="129"/>
      <c r="FA166" s="127"/>
      <c r="FB166" s="127"/>
      <c r="FC166" s="127"/>
      <c r="FD166" s="127"/>
      <c r="FE166" s="127"/>
      <c r="FF166" s="127"/>
      <c r="FG166" s="127"/>
      <c r="FH166" s="127"/>
      <c r="FI166" s="127"/>
      <c r="FJ166" s="130"/>
    </row>
    <row r="167" spans="1:166" ht="18.75" customHeight="1" thickBot="1">
      <c r="A167" s="84" t="s">
        <v>277</v>
      </c>
      <c r="B167" s="84"/>
      <c r="C167" s="84"/>
      <c r="D167" s="84"/>
      <c r="E167" s="84"/>
      <c r="F167" s="84"/>
      <c r="G167" s="84"/>
      <c r="H167" s="84"/>
      <c r="I167" s="85"/>
      <c r="J167" s="109" t="s">
        <v>332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110"/>
      <c r="BL167" s="110"/>
      <c r="BM167" s="110"/>
      <c r="BN167" s="110"/>
      <c r="BO167" s="110"/>
      <c r="BP167" s="110"/>
      <c r="BQ167" s="110"/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/>
      <c r="CD167" s="110"/>
      <c r="CE167" s="110"/>
      <c r="CF167" s="131" t="s">
        <v>278</v>
      </c>
      <c r="CG167" s="132"/>
      <c r="CH167" s="132"/>
      <c r="CI167" s="132"/>
      <c r="CJ167" s="132"/>
      <c r="CK167" s="132"/>
      <c r="CL167" s="132"/>
      <c r="CM167" s="133"/>
      <c r="CN167" s="134" t="s">
        <v>35</v>
      </c>
      <c r="CO167" s="132"/>
      <c r="CP167" s="132"/>
      <c r="CQ167" s="132"/>
      <c r="CR167" s="132"/>
      <c r="CS167" s="132"/>
      <c r="CT167" s="132"/>
      <c r="CU167" s="133"/>
      <c r="CV167" s="134" t="s">
        <v>35</v>
      </c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3"/>
      <c r="DH167" s="80" t="s">
        <v>35</v>
      </c>
      <c r="DI167" s="80"/>
      <c r="DJ167" s="80"/>
      <c r="DK167" s="80"/>
      <c r="DL167" s="80"/>
      <c r="DM167" s="80"/>
      <c r="DN167" s="80"/>
      <c r="DO167" s="80"/>
      <c r="DP167" s="80"/>
      <c r="DQ167" s="80"/>
      <c r="DR167" s="80"/>
      <c r="DS167" s="122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4"/>
      <c r="ED167" s="122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4"/>
      <c r="EO167" s="122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4"/>
      <c r="EZ167" s="122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5"/>
    </row>
    <row r="168" spans="1:166" ht="34.5" customHeight="1">
      <c r="A168" s="84" t="s">
        <v>279</v>
      </c>
      <c r="B168" s="84"/>
      <c r="C168" s="84"/>
      <c r="D168" s="84"/>
      <c r="E168" s="84"/>
      <c r="F168" s="84"/>
      <c r="G168" s="84"/>
      <c r="H168" s="84"/>
      <c r="I168" s="85"/>
      <c r="J168" s="114" t="s">
        <v>280</v>
      </c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9"/>
      <c r="CF168" s="120" t="s">
        <v>281</v>
      </c>
      <c r="CG168" s="121"/>
      <c r="CH168" s="121"/>
      <c r="CI168" s="121"/>
      <c r="CJ168" s="121"/>
      <c r="CK168" s="121"/>
      <c r="CL168" s="121"/>
      <c r="CM168" s="121"/>
      <c r="CN168" s="121" t="s">
        <v>35</v>
      </c>
      <c r="CO168" s="121"/>
      <c r="CP168" s="121"/>
      <c r="CQ168" s="121"/>
      <c r="CR168" s="121"/>
      <c r="CS168" s="121"/>
      <c r="CT168" s="121"/>
      <c r="CU168" s="121"/>
      <c r="CV168" s="121" t="s">
        <v>35</v>
      </c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 t="s">
        <v>35</v>
      </c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  <c r="DS168" s="116">
        <f>DS169</f>
        <v>152940</v>
      </c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6">
        <f>ED169</f>
        <v>0</v>
      </c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6">
        <f>EO169</f>
        <v>0</v>
      </c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8"/>
    </row>
    <row r="169" spans="1:166" ht="32.25" customHeight="1">
      <c r="A169" s="84" t="s">
        <v>282</v>
      </c>
      <c r="B169" s="84"/>
      <c r="C169" s="84"/>
      <c r="D169" s="84"/>
      <c r="E169" s="84"/>
      <c r="F169" s="84"/>
      <c r="G169" s="84"/>
      <c r="H169" s="84"/>
      <c r="I169" s="85"/>
      <c r="J169" s="109" t="s">
        <v>275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/>
      <c r="CD169" s="110"/>
      <c r="CE169" s="110"/>
      <c r="CF169" s="103" t="s">
        <v>283</v>
      </c>
      <c r="CG169" s="90"/>
      <c r="CH169" s="90"/>
      <c r="CI169" s="90"/>
      <c r="CJ169" s="90"/>
      <c r="CK169" s="90"/>
      <c r="CL169" s="90"/>
      <c r="CM169" s="90"/>
      <c r="CN169" s="90" t="s">
        <v>35</v>
      </c>
      <c r="CO169" s="90"/>
      <c r="CP169" s="90"/>
      <c r="CQ169" s="90"/>
      <c r="CR169" s="90"/>
      <c r="CS169" s="90"/>
      <c r="CT169" s="90"/>
      <c r="CU169" s="90"/>
      <c r="CV169" s="90" t="s">
        <v>35</v>
      </c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 t="s">
        <v>35</v>
      </c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111">
        <f>DI105</f>
        <v>152940</v>
      </c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111">
        <f>DT105</f>
        <v>0</v>
      </c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111">
        <f>EE105</f>
        <v>0</v>
      </c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2"/>
    </row>
    <row r="170" spans="1:166" ht="19.5" customHeight="1">
      <c r="A170" s="84"/>
      <c r="B170" s="84"/>
      <c r="C170" s="84"/>
      <c r="D170" s="84"/>
      <c r="E170" s="84"/>
      <c r="F170" s="84"/>
      <c r="G170" s="84"/>
      <c r="H170" s="84"/>
      <c r="I170" s="85"/>
      <c r="J170" s="112" t="s">
        <v>374</v>
      </c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03"/>
      <c r="CG170" s="90"/>
      <c r="CH170" s="90"/>
      <c r="CI170" s="90"/>
      <c r="CJ170" s="90"/>
      <c r="CK170" s="90"/>
      <c r="CL170" s="90"/>
      <c r="CM170" s="90"/>
      <c r="CN170" s="90" t="s">
        <v>35</v>
      </c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 t="s">
        <v>35</v>
      </c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2"/>
    </row>
    <row r="171" spans="1:166" ht="19.5" customHeight="1">
      <c r="A171" s="84" t="s">
        <v>284</v>
      </c>
      <c r="B171" s="84"/>
      <c r="C171" s="84"/>
      <c r="D171" s="84"/>
      <c r="E171" s="84"/>
      <c r="F171" s="84"/>
      <c r="G171" s="84"/>
      <c r="H171" s="84"/>
      <c r="I171" s="85"/>
      <c r="J171" s="109" t="s">
        <v>332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110"/>
      <c r="BL171" s="110"/>
      <c r="BM171" s="110"/>
      <c r="BN171" s="110"/>
      <c r="BO171" s="110"/>
      <c r="BP171" s="110"/>
      <c r="BQ171" s="110"/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/>
      <c r="CD171" s="110"/>
      <c r="CE171" s="110"/>
      <c r="CF171" s="103" t="s">
        <v>285</v>
      </c>
      <c r="CG171" s="90"/>
      <c r="CH171" s="90"/>
      <c r="CI171" s="90"/>
      <c r="CJ171" s="90"/>
      <c r="CK171" s="90"/>
      <c r="CL171" s="90"/>
      <c r="CM171" s="90"/>
      <c r="CN171" s="90" t="s">
        <v>35</v>
      </c>
      <c r="CO171" s="90"/>
      <c r="CP171" s="90"/>
      <c r="CQ171" s="90"/>
      <c r="CR171" s="90"/>
      <c r="CS171" s="90"/>
      <c r="CT171" s="90"/>
      <c r="CU171" s="90"/>
      <c r="CV171" s="90" t="s">
        <v>35</v>
      </c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 t="s">
        <v>35</v>
      </c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2"/>
    </row>
    <row r="172" spans="1:166" ht="33" customHeight="1">
      <c r="A172" s="84" t="s">
        <v>286</v>
      </c>
      <c r="B172" s="84"/>
      <c r="C172" s="84"/>
      <c r="D172" s="84"/>
      <c r="E172" s="84"/>
      <c r="F172" s="84"/>
      <c r="G172" s="84"/>
      <c r="H172" s="84"/>
      <c r="I172" s="85"/>
      <c r="J172" s="114" t="s">
        <v>333</v>
      </c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03" t="s">
        <v>287</v>
      </c>
      <c r="CG172" s="90"/>
      <c r="CH172" s="90"/>
      <c r="CI172" s="90"/>
      <c r="CJ172" s="90"/>
      <c r="CK172" s="90"/>
      <c r="CL172" s="90"/>
      <c r="CM172" s="90"/>
      <c r="CN172" s="90" t="s">
        <v>35</v>
      </c>
      <c r="CO172" s="90"/>
      <c r="CP172" s="90"/>
      <c r="CQ172" s="90"/>
      <c r="CR172" s="90"/>
      <c r="CS172" s="90"/>
      <c r="CT172" s="90"/>
      <c r="CU172" s="90"/>
      <c r="CV172" s="90" t="s">
        <v>35</v>
      </c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 t="s">
        <v>35</v>
      </c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2"/>
    </row>
    <row r="173" spans="1:166" ht="22.5" customHeight="1">
      <c r="A173" s="84"/>
      <c r="B173" s="84"/>
      <c r="C173" s="84"/>
      <c r="D173" s="84"/>
      <c r="E173" s="84"/>
      <c r="F173" s="84"/>
      <c r="G173" s="84"/>
      <c r="H173" s="84"/>
      <c r="I173" s="85"/>
      <c r="J173" s="112" t="s">
        <v>374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03"/>
      <c r="CG173" s="90"/>
      <c r="CH173" s="90"/>
      <c r="CI173" s="90"/>
      <c r="CJ173" s="90"/>
      <c r="CK173" s="90"/>
      <c r="CL173" s="90"/>
      <c r="CM173" s="90"/>
      <c r="CN173" s="90" t="s">
        <v>35</v>
      </c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2"/>
    </row>
    <row r="174" spans="1:166" ht="13.5">
      <c r="A174" s="84"/>
      <c r="B174" s="84"/>
      <c r="C174" s="84"/>
      <c r="D174" s="84"/>
      <c r="E174" s="84"/>
      <c r="F174" s="84"/>
      <c r="G174" s="84"/>
      <c r="H174" s="84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103"/>
      <c r="CG174" s="90"/>
      <c r="CH174" s="90"/>
      <c r="CI174" s="90"/>
      <c r="CJ174" s="90"/>
      <c r="CK174" s="90"/>
      <c r="CL174" s="90"/>
      <c r="CM174" s="90"/>
      <c r="CN174" s="90" t="s">
        <v>35</v>
      </c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2"/>
    </row>
    <row r="175" spans="1:166" ht="18.75" customHeight="1">
      <c r="A175" s="84"/>
      <c r="B175" s="84"/>
      <c r="C175" s="84"/>
      <c r="D175" s="84"/>
      <c r="E175" s="84"/>
      <c r="F175" s="84"/>
      <c r="G175" s="84"/>
      <c r="H175" s="84"/>
      <c r="I175" s="85"/>
      <c r="J175" s="112" t="s">
        <v>374</v>
      </c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03"/>
      <c r="CG175" s="90"/>
      <c r="CH175" s="90"/>
      <c r="CI175" s="90"/>
      <c r="CJ175" s="90"/>
      <c r="CK175" s="90"/>
      <c r="CL175" s="90"/>
      <c r="CM175" s="90"/>
      <c r="CN175" s="90" t="s">
        <v>35</v>
      </c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2"/>
    </row>
    <row r="176" spans="1:166" ht="13.5">
      <c r="A176" s="84"/>
      <c r="B176" s="84"/>
      <c r="C176" s="84"/>
      <c r="D176" s="84"/>
      <c r="E176" s="84"/>
      <c r="F176" s="84"/>
      <c r="G176" s="84"/>
      <c r="H176" s="84"/>
      <c r="I176" s="85"/>
      <c r="J176" s="86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103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2"/>
    </row>
    <row r="177" spans="1:166" ht="15.75" customHeight="1">
      <c r="A177" s="84" t="s">
        <v>288</v>
      </c>
      <c r="B177" s="84"/>
      <c r="C177" s="84"/>
      <c r="D177" s="84"/>
      <c r="E177" s="84"/>
      <c r="F177" s="84"/>
      <c r="G177" s="84"/>
      <c r="H177" s="84"/>
      <c r="I177" s="85"/>
      <c r="J177" s="114" t="s">
        <v>289</v>
      </c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03" t="s">
        <v>290</v>
      </c>
      <c r="CG177" s="90"/>
      <c r="CH177" s="90"/>
      <c r="CI177" s="90"/>
      <c r="CJ177" s="90"/>
      <c r="CK177" s="90"/>
      <c r="CL177" s="90"/>
      <c r="CM177" s="90"/>
      <c r="CN177" s="90" t="s">
        <v>35</v>
      </c>
      <c r="CO177" s="90"/>
      <c r="CP177" s="90"/>
      <c r="CQ177" s="90"/>
      <c r="CR177" s="90"/>
      <c r="CS177" s="90"/>
      <c r="CT177" s="90"/>
      <c r="CU177" s="90"/>
      <c r="CV177" s="90" t="s">
        <v>35</v>
      </c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 t="s">
        <v>35</v>
      </c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2"/>
    </row>
    <row r="178" spans="1:166" ht="15" customHeight="1">
      <c r="A178" s="84" t="s">
        <v>291</v>
      </c>
      <c r="B178" s="84"/>
      <c r="C178" s="84"/>
      <c r="D178" s="84"/>
      <c r="E178" s="84"/>
      <c r="F178" s="84"/>
      <c r="G178" s="84"/>
      <c r="H178" s="84"/>
      <c r="I178" s="85"/>
      <c r="J178" s="109" t="s">
        <v>275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110"/>
      <c r="BL178" s="110"/>
      <c r="BM178" s="110"/>
      <c r="BN178" s="110"/>
      <c r="BO178" s="110"/>
      <c r="BP178" s="110"/>
      <c r="BQ178" s="110"/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/>
      <c r="CD178" s="110"/>
      <c r="CE178" s="110"/>
      <c r="CF178" s="103" t="s">
        <v>292</v>
      </c>
      <c r="CG178" s="90"/>
      <c r="CH178" s="90"/>
      <c r="CI178" s="90"/>
      <c r="CJ178" s="90"/>
      <c r="CK178" s="90"/>
      <c r="CL178" s="90"/>
      <c r="CM178" s="90"/>
      <c r="CN178" s="90" t="s">
        <v>35</v>
      </c>
      <c r="CO178" s="90"/>
      <c r="CP178" s="90"/>
      <c r="CQ178" s="90"/>
      <c r="CR178" s="90"/>
      <c r="CS178" s="90"/>
      <c r="CT178" s="90"/>
      <c r="CU178" s="90"/>
      <c r="CV178" s="90" t="s">
        <v>35</v>
      </c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 t="s">
        <v>35</v>
      </c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2"/>
    </row>
    <row r="179" spans="1:166" ht="17.25" customHeight="1">
      <c r="A179" s="84" t="s">
        <v>293</v>
      </c>
      <c r="B179" s="84"/>
      <c r="C179" s="84"/>
      <c r="D179" s="84"/>
      <c r="E179" s="84"/>
      <c r="F179" s="84"/>
      <c r="G179" s="84"/>
      <c r="H179" s="84"/>
      <c r="I179" s="85"/>
      <c r="J179" s="109" t="s">
        <v>267</v>
      </c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110"/>
      <c r="BL179" s="110"/>
      <c r="BM179" s="110"/>
      <c r="BN179" s="110"/>
      <c r="BO179" s="110"/>
      <c r="BP179" s="110"/>
      <c r="BQ179" s="110"/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/>
      <c r="CD179" s="110"/>
      <c r="CE179" s="110"/>
      <c r="CF179" s="103" t="s">
        <v>294</v>
      </c>
      <c r="CG179" s="90"/>
      <c r="CH179" s="90"/>
      <c r="CI179" s="90"/>
      <c r="CJ179" s="90"/>
      <c r="CK179" s="90"/>
      <c r="CL179" s="90"/>
      <c r="CM179" s="90"/>
      <c r="CN179" s="90" t="s">
        <v>35</v>
      </c>
      <c r="CO179" s="90"/>
      <c r="CP179" s="90"/>
      <c r="CQ179" s="90"/>
      <c r="CR179" s="90"/>
      <c r="CS179" s="90"/>
      <c r="CT179" s="90"/>
      <c r="CU179" s="90"/>
      <c r="CV179" s="90" t="s">
        <v>35</v>
      </c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 t="s">
        <v>35</v>
      </c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2"/>
    </row>
    <row r="180" spans="1:166" ht="18.75" customHeight="1">
      <c r="A180" s="84" t="s">
        <v>295</v>
      </c>
      <c r="B180" s="84"/>
      <c r="C180" s="84"/>
      <c r="D180" s="84"/>
      <c r="E180" s="84"/>
      <c r="F180" s="84"/>
      <c r="G180" s="84"/>
      <c r="H180" s="84"/>
      <c r="I180" s="85"/>
      <c r="J180" s="114" t="s">
        <v>296</v>
      </c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03" t="s">
        <v>297</v>
      </c>
      <c r="CG180" s="90"/>
      <c r="CH180" s="90"/>
      <c r="CI180" s="90"/>
      <c r="CJ180" s="90"/>
      <c r="CK180" s="90"/>
      <c r="CL180" s="90"/>
      <c r="CM180" s="90"/>
      <c r="CN180" s="90" t="s">
        <v>35</v>
      </c>
      <c r="CO180" s="90"/>
      <c r="CP180" s="90"/>
      <c r="CQ180" s="90"/>
      <c r="CR180" s="90"/>
      <c r="CS180" s="90"/>
      <c r="CT180" s="90"/>
      <c r="CU180" s="90"/>
      <c r="CV180" s="90" t="s">
        <v>35</v>
      </c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 t="s">
        <v>35</v>
      </c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111">
        <f>DS181</f>
        <v>34376</v>
      </c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111">
        <f>ED181</f>
        <v>34376</v>
      </c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111">
        <f>EO181</f>
        <v>34376</v>
      </c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2"/>
    </row>
    <row r="181" spans="1:166" ht="26.25" customHeight="1">
      <c r="A181" s="84" t="s">
        <v>298</v>
      </c>
      <c r="B181" s="84"/>
      <c r="C181" s="84"/>
      <c r="D181" s="84"/>
      <c r="E181" s="84"/>
      <c r="F181" s="84"/>
      <c r="G181" s="84"/>
      <c r="H181" s="84"/>
      <c r="I181" s="85"/>
      <c r="J181" s="109" t="s">
        <v>275</v>
      </c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/>
      <c r="CD181" s="110"/>
      <c r="CE181" s="110"/>
      <c r="CF181" s="103" t="s">
        <v>299</v>
      </c>
      <c r="CG181" s="90"/>
      <c r="CH181" s="90"/>
      <c r="CI181" s="90"/>
      <c r="CJ181" s="90"/>
      <c r="CK181" s="90"/>
      <c r="CL181" s="90"/>
      <c r="CM181" s="90"/>
      <c r="CN181" s="90" t="s">
        <v>35</v>
      </c>
      <c r="CO181" s="90"/>
      <c r="CP181" s="90"/>
      <c r="CQ181" s="90"/>
      <c r="CR181" s="90"/>
      <c r="CS181" s="90"/>
      <c r="CT181" s="90"/>
      <c r="CU181" s="90"/>
      <c r="CV181" s="90" t="s">
        <v>35</v>
      </c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 t="s">
        <v>35</v>
      </c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111">
        <f>DJ105</f>
        <v>34376</v>
      </c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111">
        <v>34376</v>
      </c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111">
        <v>34376</v>
      </c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2"/>
    </row>
    <row r="182" spans="1:166" ht="19.5" customHeight="1">
      <c r="A182" s="84"/>
      <c r="B182" s="84"/>
      <c r="C182" s="84"/>
      <c r="D182" s="84"/>
      <c r="E182" s="84"/>
      <c r="F182" s="84"/>
      <c r="G182" s="84"/>
      <c r="H182" s="84"/>
      <c r="I182" s="85"/>
      <c r="J182" s="112" t="s">
        <v>374</v>
      </c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03"/>
      <c r="CG182" s="90"/>
      <c r="CH182" s="90"/>
      <c r="CI182" s="90"/>
      <c r="CJ182" s="90"/>
      <c r="CK182" s="90"/>
      <c r="CL182" s="90"/>
      <c r="CM182" s="90"/>
      <c r="CN182" s="90" t="s">
        <v>35</v>
      </c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2"/>
    </row>
    <row r="183" spans="1:166" ht="11.25" customHeight="1">
      <c r="A183" s="84"/>
      <c r="B183" s="84"/>
      <c r="C183" s="84"/>
      <c r="D183" s="84"/>
      <c r="E183" s="84"/>
      <c r="F183" s="84"/>
      <c r="G183" s="84"/>
      <c r="H183" s="84"/>
      <c r="I183" s="85"/>
      <c r="J183" s="86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103"/>
      <c r="CG183" s="90"/>
      <c r="CH183" s="90"/>
      <c r="CI183" s="90"/>
      <c r="CJ183" s="90"/>
      <c r="CK183" s="90"/>
      <c r="CL183" s="90"/>
      <c r="CM183" s="90"/>
      <c r="CN183" s="90" t="s">
        <v>35</v>
      </c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2"/>
    </row>
    <row r="184" spans="1:166" ht="14.25" customHeight="1">
      <c r="A184" s="84" t="s">
        <v>300</v>
      </c>
      <c r="B184" s="84"/>
      <c r="C184" s="84"/>
      <c r="D184" s="84"/>
      <c r="E184" s="84"/>
      <c r="F184" s="84"/>
      <c r="G184" s="84"/>
      <c r="H184" s="84"/>
      <c r="I184" s="85"/>
      <c r="J184" s="109" t="s">
        <v>267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/>
      <c r="CD184" s="110"/>
      <c r="CE184" s="110"/>
      <c r="CF184" s="103" t="s">
        <v>301</v>
      </c>
      <c r="CG184" s="90"/>
      <c r="CH184" s="90"/>
      <c r="CI184" s="90"/>
      <c r="CJ184" s="90"/>
      <c r="CK184" s="90"/>
      <c r="CL184" s="90"/>
      <c r="CM184" s="90"/>
      <c r="CN184" s="90" t="s">
        <v>35</v>
      </c>
      <c r="CO184" s="90"/>
      <c r="CP184" s="90"/>
      <c r="CQ184" s="90"/>
      <c r="CR184" s="90"/>
      <c r="CS184" s="90"/>
      <c r="CT184" s="90"/>
      <c r="CU184" s="90"/>
      <c r="CV184" s="90" t="s">
        <v>35</v>
      </c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 t="s">
        <v>35</v>
      </c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2"/>
    </row>
    <row r="185" spans="1:166" ht="48" customHeight="1">
      <c r="A185" s="84" t="s">
        <v>302</v>
      </c>
      <c r="B185" s="84"/>
      <c r="C185" s="84"/>
      <c r="D185" s="84"/>
      <c r="E185" s="84"/>
      <c r="F185" s="84"/>
      <c r="G185" s="84"/>
      <c r="H185" s="84"/>
      <c r="I185" s="85"/>
      <c r="J185" s="104" t="s">
        <v>334</v>
      </c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3" t="s">
        <v>303</v>
      </c>
      <c r="CG185" s="90"/>
      <c r="CH185" s="90"/>
      <c r="CI185" s="90"/>
      <c r="CJ185" s="90"/>
      <c r="CK185" s="90"/>
      <c r="CL185" s="90"/>
      <c r="CM185" s="90"/>
      <c r="CN185" s="90" t="s">
        <v>35</v>
      </c>
      <c r="CO185" s="90"/>
      <c r="CP185" s="90"/>
      <c r="CQ185" s="90"/>
      <c r="CR185" s="90"/>
      <c r="CS185" s="90"/>
      <c r="CT185" s="90"/>
      <c r="CU185" s="90"/>
      <c r="CV185" s="90" t="s">
        <v>35</v>
      </c>
      <c r="CW185" s="90"/>
      <c r="CX185" s="90"/>
      <c r="CY185" s="90"/>
      <c r="CZ185" s="90"/>
      <c r="DA185" s="90"/>
      <c r="DB185" s="90"/>
      <c r="DC185" s="90"/>
      <c r="DD185" s="90"/>
      <c r="DE185" s="90"/>
      <c r="DF185" s="90"/>
      <c r="DG185" s="90"/>
      <c r="DH185" s="90" t="s">
        <v>35</v>
      </c>
      <c r="DI185" s="90"/>
      <c r="DJ185" s="90"/>
      <c r="DK185" s="90"/>
      <c r="DL185" s="90"/>
      <c r="DM185" s="90"/>
      <c r="DN185" s="90"/>
      <c r="DO185" s="90"/>
      <c r="DP185" s="90"/>
      <c r="DQ185" s="90"/>
      <c r="DR185" s="90"/>
      <c r="DS185" s="108">
        <f>DS186</f>
        <v>1058354.3599999999</v>
      </c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108">
        <f>ED186</f>
        <v>926000</v>
      </c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108">
        <f>EO186</f>
        <v>926000</v>
      </c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2"/>
    </row>
    <row r="186" spans="1:166" ht="15" customHeight="1">
      <c r="A186" s="98"/>
      <c r="B186" s="98"/>
      <c r="C186" s="98"/>
      <c r="D186" s="98"/>
      <c r="E186" s="98"/>
      <c r="F186" s="98"/>
      <c r="G186" s="98"/>
      <c r="H186" s="98"/>
      <c r="I186" s="99"/>
      <c r="J186" s="101" t="s">
        <v>304</v>
      </c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3" t="s">
        <v>305</v>
      </c>
      <c r="CG186" s="90"/>
      <c r="CH186" s="90"/>
      <c r="CI186" s="90"/>
      <c r="CJ186" s="90"/>
      <c r="CK186" s="90"/>
      <c r="CL186" s="90"/>
      <c r="CM186" s="90"/>
      <c r="CN186" s="90"/>
      <c r="CO186" s="90"/>
      <c r="CP186" s="90"/>
      <c r="CQ186" s="90"/>
      <c r="CR186" s="90"/>
      <c r="CS186" s="90"/>
      <c r="CT186" s="90"/>
      <c r="CU186" s="90"/>
      <c r="CV186" s="90" t="s">
        <v>35</v>
      </c>
      <c r="CW186" s="90"/>
      <c r="CX186" s="90"/>
      <c r="CY186" s="90"/>
      <c r="CZ186" s="90"/>
      <c r="DA186" s="90"/>
      <c r="DB186" s="90"/>
      <c r="DC186" s="90"/>
      <c r="DD186" s="90"/>
      <c r="DE186" s="90"/>
      <c r="DF186" s="90"/>
      <c r="DG186" s="90"/>
      <c r="DH186" s="90" t="s">
        <v>35</v>
      </c>
      <c r="DI186" s="90"/>
      <c r="DJ186" s="90"/>
      <c r="DK186" s="90"/>
      <c r="DL186" s="90"/>
      <c r="DM186" s="90"/>
      <c r="DN186" s="90"/>
      <c r="DO186" s="90"/>
      <c r="DP186" s="90"/>
      <c r="DQ186" s="90"/>
      <c r="DR186" s="90"/>
      <c r="DS186" s="108">
        <f>DS164</f>
        <v>1058354.3599999999</v>
      </c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108">
        <f>ED164</f>
        <v>926000</v>
      </c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108">
        <f>EO164</f>
        <v>926000</v>
      </c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2"/>
    </row>
    <row r="187" spans="1:166" ht="9" customHeight="1">
      <c r="A187" s="77"/>
      <c r="B187" s="77"/>
      <c r="C187" s="77"/>
      <c r="D187" s="77"/>
      <c r="E187" s="77"/>
      <c r="F187" s="77"/>
      <c r="G187" s="77"/>
      <c r="H187" s="77"/>
      <c r="I187" s="100"/>
      <c r="J187" s="93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103"/>
      <c r="CG187" s="90"/>
      <c r="CH187" s="90"/>
      <c r="CI187" s="90"/>
      <c r="CJ187" s="90"/>
      <c r="CK187" s="90"/>
      <c r="CL187" s="90"/>
      <c r="CM187" s="90"/>
      <c r="CN187" s="90"/>
      <c r="CO187" s="90"/>
      <c r="CP187" s="90"/>
      <c r="CQ187" s="90"/>
      <c r="CR187" s="90"/>
      <c r="CS187" s="90"/>
      <c r="CT187" s="90"/>
      <c r="CU187" s="90"/>
      <c r="CV187" s="90"/>
      <c r="CW187" s="90"/>
      <c r="CX187" s="90"/>
      <c r="CY187" s="90"/>
      <c r="CZ187" s="90"/>
      <c r="DA187" s="90"/>
      <c r="DB187" s="90"/>
      <c r="DC187" s="90"/>
      <c r="DD187" s="90"/>
      <c r="DE187" s="90"/>
      <c r="DF187" s="90"/>
      <c r="DG187" s="90"/>
      <c r="DH187" s="90"/>
      <c r="DI187" s="90"/>
      <c r="DJ187" s="90"/>
      <c r="DK187" s="90"/>
      <c r="DL187" s="90"/>
      <c r="DM187" s="90"/>
      <c r="DN187" s="90"/>
      <c r="DO187" s="90"/>
      <c r="DP187" s="90"/>
      <c r="DQ187" s="90"/>
      <c r="DR187" s="90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2"/>
    </row>
    <row r="188" spans="1:166" ht="48" customHeight="1">
      <c r="A188" s="84" t="s">
        <v>306</v>
      </c>
      <c r="B188" s="84"/>
      <c r="C188" s="84"/>
      <c r="D188" s="84"/>
      <c r="E188" s="84"/>
      <c r="F188" s="84"/>
      <c r="G188" s="84"/>
      <c r="H188" s="84"/>
      <c r="I188" s="85"/>
      <c r="J188" s="104" t="s">
        <v>307</v>
      </c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6" t="s">
        <v>308</v>
      </c>
      <c r="CG188" s="95"/>
      <c r="CH188" s="95"/>
      <c r="CI188" s="95"/>
      <c r="CJ188" s="95"/>
      <c r="CK188" s="95"/>
      <c r="CL188" s="95"/>
      <c r="CM188" s="95"/>
      <c r="CN188" s="107" t="s">
        <v>35</v>
      </c>
      <c r="CO188" s="107"/>
      <c r="CP188" s="107"/>
      <c r="CQ188" s="107"/>
      <c r="CR188" s="107"/>
      <c r="CS188" s="107"/>
      <c r="CT188" s="107"/>
      <c r="CU188" s="107"/>
      <c r="CV188" s="95" t="s">
        <v>35</v>
      </c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 t="s">
        <v>35</v>
      </c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7"/>
    </row>
    <row r="189" spans="1:166" ht="15.75" customHeight="1">
      <c r="A189" s="98"/>
      <c r="B189" s="98"/>
      <c r="C189" s="98"/>
      <c r="D189" s="98"/>
      <c r="E189" s="98"/>
      <c r="F189" s="98"/>
      <c r="G189" s="98"/>
      <c r="H189" s="98"/>
      <c r="I189" s="99"/>
      <c r="J189" s="101" t="s">
        <v>304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3" t="s">
        <v>309</v>
      </c>
      <c r="CG189" s="90"/>
      <c r="CH189" s="90"/>
      <c r="CI189" s="90"/>
      <c r="CJ189" s="90"/>
      <c r="CK189" s="90"/>
      <c r="CL189" s="90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 t="s">
        <v>35</v>
      </c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 t="s">
        <v>35</v>
      </c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2"/>
    </row>
    <row r="190" spans="1:166" ht="13.5">
      <c r="A190" s="77"/>
      <c r="B190" s="77"/>
      <c r="C190" s="77"/>
      <c r="D190" s="77"/>
      <c r="E190" s="77"/>
      <c r="F190" s="77"/>
      <c r="G190" s="77"/>
      <c r="H190" s="77"/>
      <c r="I190" s="100"/>
      <c r="J190" s="93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103"/>
      <c r="CG190" s="90"/>
      <c r="CH190" s="90"/>
      <c r="CI190" s="90"/>
      <c r="CJ190" s="90"/>
      <c r="CK190" s="90"/>
      <c r="CL190" s="90"/>
      <c r="CM190" s="90"/>
      <c r="CN190" s="90"/>
      <c r="CO190" s="90"/>
      <c r="CP190" s="90"/>
      <c r="CQ190" s="90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2"/>
    </row>
    <row r="191" spans="1:166" ht="14.25" thickBot="1">
      <c r="A191" s="84"/>
      <c r="B191" s="84"/>
      <c r="C191" s="84"/>
      <c r="D191" s="84"/>
      <c r="E191" s="84"/>
      <c r="F191" s="84"/>
      <c r="G191" s="84"/>
      <c r="H191" s="84"/>
      <c r="I191" s="85"/>
      <c r="J191" s="86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8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 t="s">
        <v>35</v>
      </c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0"/>
      <c r="DT191" s="80"/>
      <c r="DU191" s="80"/>
      <c r="DV191" s="80"/>
      <c r="DW191" s="80"/>
      <c r="DX191" s="80"/>
      <c r="DY191" s="80"/>
      <c r="DZ191" s="80"/>
      <c r="EA191" s="80"/>
      <c r="EB191" s="80"/>
      <c r="EC191" s="80"/>
      <c r="ED191" s="80"/>
      <c r="EE191" s="80"/>
      <c r="EF191" s="80"/>
      <c r="EG191" s="80"/>
      <c r="EH191" s="80"/>
      <c r="EI191" s="80"/>
      <c r="EJ191" s="80"/>
      <c r="EK191" s="80"/>
      <c r="EL191" s="80"/>
      <c r="EM191" s="80"/>
      <c r="EN191" s="80"/>
      <c r="EO191" s="80"/>
      <c r="EP191" s="80"/>
      <c r="EQ191" s="80"/>
      <c r="ER191" s="80"/>
      <c r="ES191" s="80"/>
      <c r="ET191" s="80"/>
      <c r="EU191" s="80"/>
      <c r="EV191" s="80"/>
      <c r="EW191" s="80"/>
      <c r="EX191" s="80"/>
      <c r="EY191" s="80"/>
      <c r="EZ191" s="80"/>
      <c r="FA191" s="80"/>
      <c r="FB191" s="80"/>
      <c r="FC191" s="80"/>
      <c r="FD191" s="80"/>
      <c r="FE191" s="80"/>
      <c r="FF191" s="80"/>
      <c r="FG191" s="80"/>
      <c r="FH191" s="80"/>
      <c r="FI191" s="80"/>
      <c r="FJ191" s="81"/>
    </row>
    <row r="194" spans="1:80" ht="13.5">
      <c r="A194" s="1" t="s">
        <v>310</v>
      </c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</row>
    <row r="195" spans="1:80" ht="13.5">
      <c r="A195" s="1" t="s">
        <v>311</v>
      </c>
      <c r="AA195" s="72" t="s">
        <v>317</v>
      </c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I195" s="72" t="s">
        <v>318</v>
      </c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</row>
    <row r="196" spans="27:80" ht="13.5">
      <c r="AA196" s="74" t="s">
        <v>312</v>
      </c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U196" s="74" t="s">
        <v>16</v>
      </c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I196" s="74" t="s">
        <v>17</v>
      </c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</row>
    <row r="197" spans="1:84" ht="13.5">
      <c r="A197" s="1" t="s">
        <v>313</v>
      </c>
      <c r="AA197" s="75" t="s">
        <v>337</v>
      </c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U197" s="72" t="s">
        <v>335</v>
      </c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23"/>
      <c r="BN197" s="23"/>
      <c r="BO197" s="73" t="s">
        <v>336</v>
      </c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</row>
    <row r="198" spans="27:80" ht="13.5">
      <c r="AA198" s="74" t="s">
        <v>312</v>
      </c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U198" s="74" t="s">
        <v>315</v>
      </c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I198" s="74" t="s">
        <v>314</v>
      </c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</row>
    <row r="199" spans="27:80" ht="13.5"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24" ht="13.5">
      <c r="A200" s="76" t="s">
        <v>18</v>
      </c>
      <c r="B200" s="76"/>
      <c r="C200" s="77" t="s">
        <v>389</v>
      </c>
      <c r="D200" s="77"/>
      <c r="E200" s="77"/>
      <c r="F200" s="78" t="s">
        <v>18</v>
      </c>
      <c r="G200" s="78"/>
      <c r="H200" s="77" t="s">
        <v>387</v>
      </c>
      <c r="I200" s="77"/>
      <c r="J200" s="77"/>
      <c r="K200" s="77"/>
      <c r="L200" s="77"/>
      <c r="M200" s="77"/>
      <c r="N200" s="77"/>
      <c r="O200" s="77"/>
      <c r="P200" s="77"/>
      <c r="Q200" s="77"/>
      <c r="R200" s="76">
        <v>20</v>
      </c>
      <c r="S200" s="76"/>
      <c r="T200" s="76"/>
      <c r="U200" s="79" t="s">
        <v>226</v>
      </c>
      <c r="V200" s="79"/>
      <c r="W200" s="79"/>
      <c r="X200" s="1" t="s">
        <v>2</v>
      </c>
    </row>
  </sheetData>
  <sheetProtection/>
  <mergeCells count="1305">
    <mergeCell ref="AA198:AR198"/>
    <mergeCell ref="AU198:BF198"/>
    <mergeCell ref="BI198:CB198"/>
    <mergeCell ref="A200:B200"/>
    <mergeCell ref="C200:E200"/>
    <mergeCell ref="F200:G200"/>
    <mergeCell ref="H200:Q200"/>
    <mergeCell ref="R200:T200"/>
    <mergeCell ref="U200:W200"/>
    <mergeCell ref="AA196:AR196"/>
    <mergeCell ref="AU196:BF196"/>
    <mergeCell ref="BI196:CB196"/>
    <mergeCell ref="AA197:AR197"/>
    <mergeCell ref="AU197:BL197"/>
    <mergeCell ref="BO197:CF197"/>
    <mergeCell ref="DS191:EC191"/>
    <mergeCell ref="ED191:EN191"/>
    <mergeCell ref="EO191:EY191"/>
    <mergeCell ref="EZ191:FJ191"/>
    <mergeCell ref="AA194:AR194"/>
    <mergeCell ref="AU194:BF195"/>
    <mergeCell ref="BI194:CB194"/>
    <mergeCell ref="AA195:AR195"/>
    <mergeCell ref="BI195:CB195"/>
    <mergeCell ref="A191:I191"/>
    <mergeCell ref="J191:CE191"/>
    <mergeCell ref="CF191:CM191"/>
    <mergeCell ref="CN191:CU191"/>
    <mergeCell ref="CV191:DG191"/>
    <mergeCell ref="DH191:DR191"/>
    <mergeCell ref="DH189:DR190"/>
    <mergeCell ref="DS189:EC190"/>
    <mergeCell ref="ED189:EN190"/>
    <mergeCell ref="EO189:EY190"/>
    <mergeCell ref="EZ189:FJ190"/>
    <mergeCell ref="J190:CE190"/>
    <mergeCell ref="DH188:DR188"/>
    <mergeCell ref="DS188:EC188"/>
    <mergeCell ref="ED188:EN188"/>
    <mergeCell ref="EO188:EY188"/>
    <mergeCell ref="EZ188:FJ188"/>
    <mergeCell ref="A189:I190"/>
    <mergeCell ref="J189:CE189"/>
    <mergeCell ref="CF189:CM190"/>
    <mergeCell ref="CN189:CU190"/>
    <mergeCell ref="CV189:DG190"/>
    <mergeCell ref="DS186:EC187"/>
    <mergeCell ref="ED186:EN187"/>
    <mergeCell ref="EO186:EY187"/>
    <mergeCell ref="EZ186:FJ187"/>
    <mergeCell ref="J187:CE187"/>
    <mergeCell ref="A188:I188"/>
    <mergeCell ref="J188:CE188"/>
    <mergeCell ref="CF188:CM188"/>
    <mergeCell ref="CN188:CU188"/>
    <mergeCell ref="CV188:DG188"/>
    <mergeCell ref="DS185:EC185"/>
    <mergeCell ref="ED185:EN185"/>
    <mergeCell ref="EO185:EY185"/>
    <mergeCell ref="EZ185:FJ185"/>
    <mergeCell ref="A186:I187"/>
    <mergeCell ref="J186:CE186"/>
    <mergeCell ref="CF186:CM187"/>
    <mergeCell ref="CN186:CU187"/>
    <mergeCell ref="CV186:DG187"/>
    <mergeCell ref="DH186:DR187"/>
    <mergeCell ref="DS184:EC184"/>
    <mergeCell ref="ED184:EN184"/>
    <mergeCell ref="EO184:EY184"/>
    <mergeCell ref="EZ184:FJ184"/>
    <mergeCell ref="A185:I185"/>
    <mergeCell ref="J185:CE185"/>
    <mergeCell ref="CF185:CM185"/>
    <mergeCell ref="CN185:CU185"/>
    <mergeCell ref="CV185:DG185"/>
    <mergeCell ref="DH185:DR185"/>
    <mergeCell ref="DS183:EC183"/>
    <mergeCell ref="ED183:EN183"/>
    <mergeCell ref="EO183:EY183"/>
    <mergeCell ref="EZ183:FJ183"/>
    <mergeCell ref="A184:I184"/>
    <mergeCell ref="J184:CE184"/>
    <mergeCell ref="CF184:CM184"/>
    <mergeCell ref="CN184:CU184"/>
    <mergeCell ref="CV184:DG184"/>
    <mergeCell ref="DH184:DR184"/>
    <mergeCell ref="DS182:EC182"/>
    <mergeCell ref="ED182:EN182"/>
    <mergeCell ref="EO182:EY182"/>
    <mergeCell ref="EZ182:FJ182"/>
    <mergeCell ref="A183:I183"/>
    <mergeCell ref="J183:CE183"/>
    <mergeCell ref="CF183:CM183"/>
    <mergeCell ref="CN183:CU183"/>
    <mergeCell ref="CV183:DG183"/>
    <mergeCell ref="DH183:DR183"/>
    <mergeCell ref="DS181:EC181"/>
    <mergeCell ref="ED181:EN181"/>
    <mergeCell ref="EO181:EY181"/>
    <mergeCell ref="EZ181:FJ181"/>
    <mergeCell ref="A182:I182"/>
    <mergeCell ref="J182:CE182"/>
    <mergeCell ref="CF182:CM182"/>
    <mergeCell ref="CN182:CU182"/>
    <mergeCell ref="CV182:DG182"/>
    <mergeCell ref="DH182:DR182"/>
    <mergeCell ref="DS180:EC180"/>
    <mergeCell ref="ED180:EN180"/>
    <mergeCell ref="EO180:EY180"/>
    <mergeCell ref="EZ180:FJ180"/>
    <mergeCell ref="A181:I181"/>
    <mergeCell ref="J181:CE181"/>
    <mergeCell ref="CF181:CM181"/>
    <mergeCell ref="CN181:CU181"/>
    <mergeCell ref="CV181:DG181"/>
    <mergeCell ref="DH181:DR181"/>
    <mergeCell ref="DS179:EC179"/>
    <mergeCell ref="ED179:EN179"/>
    <mergeCell ref="EO179:EY179"/>
    <mergeCell ref="EZ179:FJ179"/>
    <mergeCell ref="A180:I180"/>
    <mergeCell ref="J180:CE180"/>
    <mergeCell ref="CF180:CM180"/>
    <mergeCell ref="CN180:CU180"/>
    <mergeCell ref="CV180:DG180"/>
    <mergeCell ref="DH180:DR180"/>
    <mergeCell ref="DS178:EC178"/>
    <mergeCell ref="ED178:EN178"/>
    <mergeCell ref="EO178:EY178"/>
    <mergeCell ref="EZ178:FJ178"/>
    <mergeCell ref="A179:I179"/>
    <mergeCell ref="J179:CE179"/>
    <mergeCell ref="CF179:CM179"/>
    <mergeCell ref="CN179:CU179"/>
    <mergeCell ref="CV179:DG179"/>
    <mergeCell ref="DH179:DR179"/>
    <mergeCell ref="DS177:EC177"/>
    <mergeCell ref="ED177:EN177"/>
    <mergeCell ref="EO177:EY177"/>
    <mergeCell ref="EZ177:FJ177"/>
    <mergeCell ref="A178:I178"/>
    <mergeCell ref="J178:CE178"/>
    <mergeCell ref="CF178:CM178"/>
    <mergeCell ref="CN178:CU178"/>
    <mergeCell ref="CV178:DG178"/>
    <mergeCell ref="DH178:DR178"/>
    <mergeCell ref="DS176:EC176"/>
    <mergeCell ref="ED176:EN176"/>
    <mergeCell ref="EO176:EY176"/>
    <mergeCell ref="EZ176:FJ176"/>
    <mergeCell ref="A177:I177"/>
    <mergeCell ref="J177:CE177"/>
    <mergeCell ref="CF177:CM177"/>
    <mergeCell ref="CN177:CU177"/>
    <mergeCell ref="CV177:DG177"/>
    <mergeCell ref="DH177:DR177"/>
    <mergeCell ref="DS175:EC175"/>
    <mergeCell ref="ED175:EN175"/>
    <mergeCell ref="EO175:EY175"/>
    <mergeCell ref="EZ175:FJ175"/>
    <mergeCell ref="A176:I176"/>
    <mergeCell ref="J176:CE176"/>
    <mergeCell ref="CF176:CM176"/>
    <mergeCell ref="CN176:CU176"/>
    <mergeCell ref="CV176:DG176"/>
    <mergeCell ref="DH176:DR176"/>
    <mergeCell ref="DS174:EC174"/>
    <mergeCell ref="ED174:EN174"/>
    <mergeCell ref="EO174:EY174"/>
    <mergeCell ref="EZ174:FJ174"/>
    <mergeCell ref="A175:I175"/>
    <mergeCell ref="J175:CE175"/>
    <mergeCell ref="CF175:CM175"/>
    <mergeCell ref="CN175:CU175"/>
    <mergeCell ref="CV175:DG175"/>
    <mergeCell ref="DH175:DR175"/>
    <mergeCell ref="DS173:EC173"/>
    <mergeCell ref="ED173:EN173"/>
    <mergeCell ref="EO173:EY173"/>
    <mergeCell ref="EZ173:FJ173"/>
    <mergeCell ref="A174:I174"/>
    <mergeCell ref="J174:CE174"/>
    <mergeCell ref="CF174:CM174"/>
    <mergeCell ref="CN174:CU174"/>
    <mergeCell ref="CV174:DG174"/>
    <mergeCell ref="DH174:DR174"/>
    <mergeCell ref="DS172:EC172"/>
    <mergeCell ref="ED172:EN172"/>
    <mergeCell ref="EO172:EY172"/>
    <mergeCell ref="EZ172:FJ172"/>
    <mergeCell ref="A173:I173"/>
    <mergeCell ref="J173:CE173"/>
    <mergeCell ref="CF173:CM173"/>
    <mergeCell ref="CN173:CU173"/>
    <mergeCell ref="CV173:DG173"/>
    <mergeCell ref="DH173:DR173"/>
    <mergeCell ref="DS171:EC171"/>
    <mergeCell ref="ED171:EN171"/>
    <mergeCell ref="EO171:EY171"/>
    <mergeCell ref="EZ171:FJ171"/>
    <mergeCell ref="A172:I172"/>
    <mergeCell ref="J172:CE172"/>
    <mergeCell ref="CF172:CM172"/>
    <mergeCell ref="CN172:CU172"/>
    <mergeCell ref="CV172:DG172"/>
    <mergeCell ref="DH172:DR172"/>
    <mergeCell ref="DS170:EC170"/>
    <mergeCell ref="ED170:EN170"/>
    <mergeCell ref="EO170:EY170"/>
    <mergeCell ref="EZ170:FJ170"/>
    <mergeCell ref="A171:I171"/>
    <mergeCell ref="J171:CE171"/>
    <mergeCell ref="CF171:CM171"/>
    <mergeCell ref="CN171:CU171"/>
    <mergeCell ref="CV171:DG171"/>
    <mergeCell ref="DH171:DR171"/>
    <mergeCell ref="DS169:EC169"/>
    <mergeCell ref="ED169:EN169"/>
    <mergeCell ref="EO169:EY169"/>
    <mergeCell ref="EZ169:FJ169"/>
    <mergeCell ref="A170:I170"/>
    <mergeCell ref="J170:CE170"/>
    <mergeCell ref="CF170:CM170"/>
    <mergeCell ref="CN170:CU170"/>
    <mergeCell ref="CV170:DG170"/>
    <mergeCell ref="DH170:DR170"/>
    <mergeCell ref="DS168:EC168"/>
    <mergeCell ref="ED168:EN168"/>
    <mergeCell ref="EO168:EY168"/>
    <mergeCell ref="EZ168:FJ168"/>
    <mergeCell ref="A169:I169"/>
    <mergeCell ref="J169:CE169"/>
    <mergeCell ref="CF169:CM169"/>
    <mergeCell ref="CN169:CU169"/>
    <mergeCell ref="CV169:DG169"/>
    <mergeCell ref="DH169:DR169"/>
    <mergeCell ref="DS167:EC167"/>
    <mergeCell ref="ED167:EN167"/>
    <mergeCell ref="EO167:EY167"/>
    <mergeCell ref="EZ167:FJ167"/>
    <mergeCell ref="A168:I168"/>
    <mergeCell ref="J168:CE168"/>
    <mergeCell ref="CF168:CM168"/>
    <mergeCell ref="CN168:CU168"/>
    <mergeCell ref="CV168:DG168"/>
    <mergeCell ref="DH168:DR168"/>
    <mergeCell ref="DS166:EC166"/>
    <mergeCell ref="ED166:EN166"/>
    <mergeCell ref="EO166:EY166"/>
    <mergeCell ref="EZ166:FJ166"/>
    <mergeCell ref="A167:I167"/>
    <mergeCell ref="J167:CE167"/>
    <mergeCell ref="CF167:CM167"/>
    <mergeCell ref="CN167:CU167"/>
    <mergeCell ref="CV167:DG167"/>
    <mergeCell ref="DH167:DR167"/>
    <mergeCell ref="DS165:EC165"/>
    <mergeCell ref="ED165:EN165"/>
    <mergeCell ref="EO165:EY165"/>
    <mergeCell ref="EZ165:FJ165"/>
    <mergeCell ref="A166:I166"/>
    <mergeCell ref="J166:CE166"/>
    <mergeCell ref="CF166:CM166"/>
    <mergeCell ref="CN166:CU166"/>
    <mergeCell ref="CV166:DG166"/>
    <mergeCell ref="DH166:DR166"/>
    <mergeCell ref="DS164:EC164"/>
    <mergeCell ref="ED164:EN164"/>
    <mergeCell ref="EO164:EY164"/>
    <mergeCell ref="EZ164:FJ164"/>
    <mergeCell ref="A165:I165"/>
    <mergeCell ref="J165:CE165"/>
    <mergeCell ref="CF165:CM165"/>
    <mergeCell ref="CN165:CU165"/>
    <mergeCell ref="CV165:DG165"/>
    <mergeCell ref="DH165:DR165"/>
    <mergeCell ref="DS163:EC163"/>
    <mergeCell ref="ED163:EN163"/>
    <mergeCell ref="EO163:EY163"/>
    <mergeCell ref="EZ163:FJ163"/>
    <mergeCell ref="A164:I164"/>
    <mergeCell ref="J164:CE164"/>
    <mergeCell ref="CF164:CM164"/>
    <mergeCell ref="CN164:CU164"/>
    <mergeCell ref="CV164:DG164"/>
    <mergeCell ref="DH164:DR164"/>
    <mergeCell ref="DS162:EC162"/>
    <mergeCell ref="ED162:EN162"/>
    <mergeCell ref="EO162:EY162"/>
    <mergeCell ref="EZ162:FJ162"/>
    <mergeCell ref="A163:I163"/>
    <mergeCell ref="J163:CE163"/>
    <mergeCell ref="CF163:CM163"/>
    <mergeCell ref="CN163:CU163"/>
    <mergeCell ref="CV163:DG163"/>
    <mergeCell ref="DH163:DR163"/>
    <mergeCell ref="DS161:EC161"/>
    <mergeCell ref="ED161:EN161"/>
    <mergeCell ref="EO161:EY161"/>
    <mergeCell ref="EZ161:FJ161"/>
    <mergeCell ref="A162:I162"/>
    <mergeCell ref="J162:CE162"/>
    <mergeCell ref="CF162:CM162"/>
    <mergeCell ref="CN162:CU162"/>
    <mergeCell ref="CV162:DG162"/>
    <mergeCell ref="DH162:DR162"/>
    <mergeCell ref="DS160:EC160"/>
    <mergeCell ref="ED160:EN160"/>
    <mergeCell ref="EO160:EY160"/>
    <mergeCell ref="EZ160:FJ160"/>
    <mergeCell ref="A161:I161"/>
    <mergeCell ref="J161:CE161"/>
    <mergeCell ref="CF161:CM161"/>
    <mergeCell ref="CN161:CU161"/>
    <mergeCell ref="CV161:DG161"/>
    <mergeCell ref="DH161:DR161"/>
    <mergeCell ref="DS159:EC159"/>
    <mergeCell ref="ED159:EN159"/>
    <mergeCell ref="EO159:EY159"/>
    <mergeCell ref="EZ159:FJ159"/>
    <mergeCell ref="A160:I160"/>
    <mergeCell ref="J160:CE160"/>
    <mergeCell ref="CF160:CM160"/>
    <mergeCell ref="CN160:CU160"/>
    <mergeCell ref="CV160:DG160"/>
    <mergeCell ref="DH160:DR160"/>
    <mergeCell ref="DS158:EC158"/>
    <mergeCell ref="ED158:EN158"/>
    <mergeCell ref="EO158:EY158"/>
    <mergeCell ref="EZ158:FJ158"/>
    <mergeCell ref="A159:I159"/>
    <mergeCell ref="J159:CE159"/>
    <mergeCell ref="CF159:CM159"/>
    <mergeCell ref="CN159:CU159"/>
    <mergeCell ref="CV159:DG159"/>
    <mergeCell ref="DH159:DR159"/>
    <mergeCell ref="DS157:EC157"/>
    <mergeCell ref="ED157:EN157"/>
    <mergeCell ref="EO157:EY157"/>
    <mergeCell ref="EZ157:FJ157"/>
    <mergeCell ref="A158:I158"/>
    <mergeCell ref="J158:CE158"/>
    <mergeCell ref="CF158:CM158"/>
    <mergeCell ref="CN158:CU158"/>
    <mergeCell ref="CV158:DG158"/>
    <mergeCell ref="DH158:DR158"/>
    <mergeCell ref="DS156:EC156"/>
    <mergeCell ref="ED156:EN156"/>
    <mergeCell ref="EO156:EY156"/>
    <mergeCell ref="EZ156:FJ156"/>
    <mergeCell ref="A157:I157"/>
    <mergeCell ref="J157:CE157"/>
    <mergeCell ref="CF157:CM157"/>
    <mergeCell ref="CN157:CU157"/>
    <mergeCell ref="CV157:DG157"/>
    <mergeCell ref="DH157:DR157"/>
    <mergeCell ref="DS155:EC155"/>
    <mergeCell ref="ED155:EN155"/>
    <mergeCell ref="EO155:EY155"/>
    <mergeCell ref="EZ155:FJ155"/>
    <mergeCell ref="A156:I156"/>
    <mergeCell ref="J156:CE156"/>
    <mergeCell ref="CF156:CM156"/>
    <mergeCell ref="CN156:CU156"/>
    <mergeCell ref="CV156:DG156"/>
    <mergeCell ref="DH156:DR156"/>
    <mergeCell ref="DS154:EC154"/>
    <mergeCell ref="ED154:EN154"/>
    <mergeCell ref="EO154:EY154"/>
    <mergeCell ref="EZ154:FJ154"/>
    <mergeCell ref="A155:I155"/>
    <mergeCell ref="J155:CE155"/>
    <mergeCell ref="CF155:CM155"/>
    <mergeCell ref="CN155:CU155"/>
    <mergeCell ref="CV155:DG155"/>
    <mergeCell ref="DH155:DR155"/>
    <mergeCell ref="DS153:EC153"/>
    <mergeCell ref="ED153:EN153"/>
    <mergeCell ref="EO153:EY153"/>
    <mergeCell ref="EZ153:FJ153"/>
    <mergeCell ref="A154:I154"/>
    <mergeCell ref="J154:CE154"/>
    <mergeCell ref="CF154:CM154"/>
    <mergeCell ref="CN154:CU154"/>
    <mergeCell ref="CV154:DG154"/>
    <mergeCell ref="DH154:DR154"/>
    <mergeCell ref="A153:I153"/>
    <mergeCell ref="J153:CE153"/>
    <mergeCell ref="CF153:CM153"/>
    <mergeCell ref="CN153:CU153"/>
    <mergeCell ref="CV153:DG153"/>
    <mergeCell ref="DH153:DR153"/>
    <mergeCell ref="ET151:EV151"/>
    <mergeCell ref="EW151:EY151"/>
    <mergeCell ref="EZ151:FJ152"/>
    <mergeCell ref="DS152:EC152"/>
    <mergeCell ref="ED152:EN152"/>
    <mergeCell ref="EO152:EY152"/>
    <mergeCell ref="DX151:DZ151"/>
    <mergeCell ref="EA151:EC151"/>
    <mergeCell ref="ED151:EH151"/>
    <mergeCell ref="EI151:EK151"/>
    <mergeCell ref="EL151:EN151"/>
    <mergeCell ref="EO151:ES151"/>
    <mergeCell ref="EK145:EW145"/>
    <mergeCell ref="B148:FI148"/>
    <mergeCell ref="A150:I152"/>
    <mergeCell ref="J150:CE152"/>
    <mergeCell ref="CF150:CM152"/>
    <mergeCell ref="CN150:CU152"/>
    <mergeCell ref="CV150:DG152"/>
    <mergeCell ref="DH150:DR152"/>
    <mergeCell ref="DS150:FJ150"/>
    <mergeCell ref="DS151:DW151"/>
    <mergeCell ref="A145:BW145"/>
    <mergeCell ref="BX145:CE145"/>
    <mergeCell ref="CF145:CR145"/>
    <mergeCell ref="CS145:DE145"/>
    <mergeCell ref="DK145:DW145"/>
    <mergeCell ref="DX145:EJ145"/>
    <mergeCell ref="EK143:EW143"/>
    <mergeCell ref="A144:BW144"/>
    <mergeCell ref="BX144:CE144"/>
    <mergeCell ref="CF144:CR144"/>
    <mergeCell ref="CS144:DE144"/>
    <mergeCell ref="DK144:DW144"/>
    <mergeCell ref="DX144:EJ144"/>
    <mergeCell ref="EK144:EW144"/>
    <mergeCell ref="A143:BW143"/>
    <mergeCell ref="BX143:CE143"/>
    <mergeCell ref="CF143:CR143"/>
    <mergeCell ref="CS143:DE143"/>
    <mergeCell ref="DK143:DW143"/>
    <mergeCell ref="DX143:EJ143"/>
    <mergeCell ref="EK141:EW141"/>
    <mergeCell ref="A142:BW142"/>
    <mergeCell ref="BX142:CE142"/>
    <mergeCell ref="CF142:CR142"/>
    <mergeCell ref="CS142:DE142"/>
    <mergeCell ref="DK142:DW142"/>
    <mergeCell ref="DX142:EJ142"/>
    <mergeCell ref="EK142:EW142"/>
    <mergeCell ref="A141:BW141"/>
    <mergeCell ref="BX141:CE141"/>
    <mergeCell ref="CF141:CR141"/>
    <mergeCell ref="CS141:DE141"/>
    <mergeCell ref="DK141:DW141"/>
    <mergeCell ref="DX141:EJ141"/>
    <mergeCell ref="EK139:EW139"/>
    <mergeCell ref="A140:BW140"/>
    <mergeCell ref="BX140:CE140"/>
    <mergeCell ref="CF140:CR140"/>
    <mergeCell ref="CS140:DE140"/>
    <mergeCell ref="DK140:DW140"/>
    <mergeCell ref="DX140:EJ140"/>
    <mergeCell ref="EK140:EW140"/>
    <mergeCell ref="A139:BW139"/>
    <mergeCell ref="BX139:CE139"/>
    <mergeCell ref="CF139:CR139"/>
    <mergeCell ref="CS139:DE139"/>
    <mergeCell ref="DK139:DW139"/>
    <mergeCell ref="DX139:EJ139"/>
    <mergeCell ref="EK137:EW137"/>
    <mergeCell ref="A138:BW138"/>
    <mergeCell ref="BX138:CE138"/>
    <mergeCell ref="CF138:CR138"/>
    <mergeCell ref="CS138:DE138"/>
    <mergeCell ref="DK138:DW138"/>
    <mergeCell ref="DX138:EJ138"/>
    <mergeCell ref="EK138:EW138"/>
    <mergeCell ref="A137:BW137"/>
    <mergeCell ref="BX137:CE137"/>
    <mergeCell ref="CF137:CR137"/>
    <mergeCell ref="CS137:DE137"/>
    <mergeCell ref="DK137:DW137"/>
    <mergeCell ref="DX137:EJ137"/>
    <mergeCell ref="EK135:EW135"/>
    <mergeCell ref="A136:BW136"/>
    <mergeCell ref="BX136:CE136"/>
    <mergeCell ref="CF136:CR136"/>
    <mergeCell ref="CS136:DE136"/>
    <mergeCell ref="DK136:DW136"/>
    <mergeCell ref="DX136:EJ136"/>
    <mergeCell ref="EK136:EW136"/>
    <mergeCell ref="DK133:DW134"/>
    <mergeCell ref="DX133:EJ134"/>
    <mergeCell ref="EK133:EW134"/>
    <mergeCell ref="A134:BW134"/>
    <mergeCell ref="A135:BW135"/>
    <mergeCell ref="BX135:CE135"/>
    <mergeCell ref="CF135:CR135"/>
    <mergeCell ref="CS135:DE135"/>
    <mergeCell ref="DK135:DW135"/>
    <mergeCell ref="DX135:EJ135"/>
    <mergeCell ref="EK132:EW132"/>
    <mergeCell ref="A133:BW133"/>
    <mergeCell ref="BX133:CE134"/>
    <mergeCell ref="CF133:CR134"/>
    <mergeCell ref="CS133:DE134"/>
    <mergeCell ref="DF133:DF134"/>
    <mergeCell ref="DG133:DG134"/>
    <mergeCell ref="DH133:DH134"/>
    <mergeCell ref="DI133:DI134"/>
    <mergeCell ref="DJ133:DJ134"/>
    <mergeCell ref="A132:BW132"/>
    <mergeCell ref="BX132:CE132"/>
    <mergeCell ref="CF132:CR132"/>
    <mergeCell ref="CS132:DE132"/>
    <mergeCell ref="DK132:DW132"/>
    <mergeCell ref="DX132:EJ132"/>
    <mergeCell ref="EK130:EW130"/>
    <mergeCell ref="A131:BW131"/>
    <mergeCell ref="BX131:CE131"/>
    <mergeCell ref="CF131:CR131"/>
    <mergeCell ref="CS131:DE131"/>
    <mergeCell ref="DK131:DW131"/>
    <mergeCell ref="DX131:EJ131"/>
    <mergeCell ref="EK131:EW131"/>
    <mergeCell ref="A130:BW130"/>
    <mergeCell ref="BX130:CE130"/>
    <mergeCell ref="CF130:CR130"/>
    <mergeCell ref="CS130:DE130"/>
    <mergeCell ref="DK130:DW130"/>
    <mergeCell ref="DX130:EJ130"/>
    <mergeCell ref="EK128:EW128"/>
    <mergeCell ref="A129:BW129"/>
    <mergeCell ref="BX129:CE129"/>
    <mergeCell ref="CF129:CR129"/>
    <mergeCell ref="CS129:DE129"/>
    <mergeCell ref="DK129:DW129"/>
    <mergeCell ref="DX129:EJ129"/>
    <mergeCell ref="EK129:EW129"/>
    <mergeCell ref="A128:BW128"/>
    <mergeCell ref="BX128:CE128"/>
    <mergeCell ref="CF128:CR128"/>
    <mergeCell ref="CS128:DE128"/>
    <mergeCell ref="DK128:DW128"/>
    <mergeCell ref="DX128:EJ128"/>
    <mergeCell ref="EK126:EW126"/>
    <mergeCell ref="A127:BW127"/>
    <mergeCell ref="BX127:CE127"/>
    <mergeCell ref="CF127:CR127"/>
    <mergeCell ref="CS127:DE127"/>
    <mergeCell ref="DK127:DW127"/>
    <mergeCell ref="DX127:EJ127"/>
    <mergeCell ref="EK127:EW127"/>
    <mergeCell ref="A126:BW126"/>
    <mergeCell ref="BX126:CE126"/>
    <mergeCell ref="CF126:CR126"/>
    <mergeCell ref="CS126:DE126"/>
    <mergeCell ref="DK126:DW126"/>
    <mergeCell ref="DX126:EJ126"/>
    <mergeCell ref="EK124:EW124"/>
    <mergeCell ref="A125:BW125"/>
    <mergeCell ref="BX125:CE125"/>
    <mergeCell ref="CF125:CR125"/>
    <mergeCell ref="CS125:DE125"/>
    <mergeCell ref="DK125:DW125"/>
    <mergeCell ref="DX125:EJ125"/>
    <mergeCell ref="EK125:EW125"/>
    <mergeCell ref="A124:BW124"/>
    <mergeCell ref="BX124:CE124"/>
    <mergeCell ref="CF124:CR124"/>
    <mergeCell ref="CS124:DE124"/>
    <mergeCell ref="DK124:DW124"/>
    <mergeCell ref="DX124:EJ124"/>
    <mergeCell ref="EK122:EW122"/>
    <mergeCell ref="A123:BW123"/>
    <mergeCell ref="BX123:CE123"/>
    <mergeCell ref="CF123:CR123"/>
    <mergeCell ref="CS123:DE123"/>
    <mergeCell ref="DK123:DW123"/>
    <mergeCell ref="DX123:EJ123"/>
    <mergeCell ref="EK123:EW123"/>
    <mergeCell ref="A122:BW122"/>
    <mergeCell ref="BX122:CE122"/>
    <mergeCell ref="CF122:CR122"/>
    <mergeCell ref="CS122:DE122"/>
    <mergeCell ref="DK122:DW122"/>
    <mergeCell ref="DX122:EJ122"/>
    <mergeCell ref="EK120:EW120"/>
    <mergeCell ref="A121:BW121"/>
    <mergeCell ref="BX121:CE121"/>
    <mergeCell ref="CF121:CR121"/>
    <mergeCell ref="CS121:DE121"/>
    <mergeCell ref="DK121:DW121"/>
    <mergeCell ref="DX121:EJ121"/>
    <mergeCell ref="EK121:EW121"/>
    <mergeCell ref="A120:BW120"/>
    <mergeCell ref="BX120:CE120"/>
    <mergeCell ref="CF120:CR120"/>
    <mergeCell ref="CS120:DE120"/>
    <mergeCell ref="DK120:DW120"/>
    <mergeCell ref="DX120:EJ120"/>
    <mergeCell ref="EK118:EW118"/>
    <mergeCell ref="A119:BW119"/>
    <mergeCell ref="BX119:CE119"/>
    <mergeCell ref="CF119:CR119"/>
    <mergeCell ref="CS119:DE119"/>
    <mergeCell ref="DK119:DW119"/>
    <mergeCell ref="DX119:EJ119"/>
    <mergeCell ref="EK119:EW119"/>
    <mergeCell ref="A118:BW118"/>
    <mergeCell ref="BX118:CE118"/>
    <mergeCell ref="CF118:CR118"/>
    <mergeCell ref="CS118:DE118"/>
    <mergeCell ref="DK118:DW118"/>
    <mergeCell ref="DX118:EJ118"/>
    <mergeCell ref="EK116:EW116"/>
    <mergeCell ref="A117:BW117"/>
    <mergeCell ref="BX117:CE117"/>
    <mergeCell ref="CF117:CR117"/>
    <mergeCell ref="CS117:DE117"/>
    <mergeCell ref="DK117:DW117"/>
    <mergeCell ref="DX117:EJ117"/>
    <mergeCell ref="EK117:EW117"/>
    <mergeCell ref="A116:BW116"/>
    <mergeCell ref="BX116:CE116"/>
    <mergeCell ref="CF116:CR116"/>
    <mergeCell ref="CS116:DE116"/>
    <mergeCell ref="DK116:DW116"/>
    <mergeCell ref="DX116:EJ116"/>
    <mergeCell ref="EK114:EW114"/>
    <mergeCell ref="A115:BW115"/>
    <mergeCell ref="BX115:CE115"/>
    <mergeCell ref="CF115:CR115"/>
    <mergeCell ref="CS115:DE115"/>
    <mergeCell ref="DK115:DW115"/>
    <mergeCell ref="DX115:EJ115"/>
    <mergeCell ref="EK115:EW115"/>
    <mergeCell ref="DK112:DW113"/>
    <mergeCell ref="DX112:EJ113"/>
    <mergeCell ref="EK112:EW113"/>
    <mergeCell ref="A113:BW113"/>
    <mergeCell ref="A114:BW114"/>
    <mergeCell ref="BX114:CE114"/>
    <mergeCell ref="CF114:CR114"/>
    <mergeCell ref="CS114:DE114"/>
    <mergeCell ref="DK114:DW114"/>
    <mergeCell ref="DX114:EJ114"/>
    <mergeCell ref="EK111:EW111"/>
    <mergeCell ref="A112:BW112"/>
    <mergeCell ref="BX112:CE113"/>
    <mergeCell ref="CF112:CR113"/>
    <mergeCell ref="CS112:DE113"/>
    <mergeCell ref="DF112:DF113"/>
    <mergeCell ref="DG112:DG113"/>
    <mergeCell ref="DH112:DH113"/>
    <mergeCell ref="DI112:DI113"/>
    <mergeCell ref="DJ112:DJ113"/>
    <mergeCell ref="A111:BW111"/>
    <mergeCell ref="BX111:CE111"/>
    <mergeCell ref="CF111:CR111"/>
    <mergeCell ref="CS111:DE111"/>
    <mergeCell ref="DK111:DW111"/>
    <mergeCell ref="DX111:EJ111"/>
    <mergeCell ref="EK109:EW109"/>
    <mergeCell ref="A110:BW110"/>
    <mergeCell ref="BX110:CE110"/>
    <mergeCell ref="CF110:CR110"/>
    <mergeCell ref="CS110:DE110"/>
    <mergeCell ref="DK110:DW110"/>
    <mergeCell ref="DX110:EJ110"/>
    <mergeCell ref="EK110:EW110"/>
    <mergeCell ref="A109:BW109"/>
    <mergeCell ref="BX109:CE109"/>
    <mergeCell ref="CF109:CR109"/>
    <mergeCell ref="CS109:DE109"/>
    <mergeCell ref="DK109:DW109"/>
    <mergeCell ref="DX109:EJ109"/>
    <mergeCell ref="EK107:EW107"/>
    <mergeCell ref="A108:BW108"/>
    <mergeCell ref="BX108:CE108"/>
    <mergeCell ref="CF108:CR108"/>
    <mergeCell ref="CS108:DE108"/>
    <mergeCell ref="DK108:DW108"/>
    <mergeCell ref="DX108:EJ108"/>
    <mergeCell ref="EK108:EW108"/>
    <mergeCell ref="A107:BW107"/>
    <mergeCell ref="BX107:CE107"/>
    <mergeCell ref="CF107:CR107"/>
    <mergeCell ref="CS107:DE107"/>
    <mergeCell ref="DK107:DW107"/>
    <mergeCell ref="DX107:EJ107"/>
    <mergeCell ref="EK105:EW105"/>
    <mergeCell ref="A106:BW106"/>
    <mergeCell ref="BX106:CE106"/>
    <mergeCell ref="CF106:CR106"/>
    <mergeCell ref="CS106:DE106"/>
    <mergeCell ref="DK106:DW106"/>
    <mergeCell ref="DX106:EJ106"/>
    <mergeCell ref="EK106:EW106"/>
    <mergeCell ref="A105:BW105"/>
    <mergeCell ref="BX105:CE105"/>
    <mergeCell ref="CF105:CR105"/>
    <mergeCell ref="CS105:DE105"/>
    <mergeCell ref="DK105:DW105"/>
    <mergeCell ref="DX105:EJ105"/>
    <mergeCell ref="EK103:EW103"/>
    <mergeCell ref="A104:BW104"/>
    <mergeCell ref="BX104:CE104"/>
    <mergeCell ref="CF104:CR104"/>
    <mergeCell ref="CS104:DE104"/>
    <mergeCell ref="DK104:DW104"/>
    <mergeCell ref="DX104:EJ104"/>
    <mergeCell ref="EK104:EW104"/>
    <mergeCell ref="A103:BW103"/>
    <mergeCell ref="BX103:CE103"/>
    <mergeCell ref="CF103:CR103"/>
    <mergeCell ref="CS103:DE103"/>
    <mergeCell ref="DK103:DW103"/>
    <mergeCell ref="DX103:EJ103"/>
    <mergeCell ref="EK101:EW101"/>
    <mergeCell ref="A102:BW102"/>
    <mergeCell ref="BX102:CE102"/>
    <mergeCell ref="CF102:CR102"/>
    <mergeCell ref="CS102:DE102"/>
    <mergeCell ref="DK102:DW102"/>
    <mergeCell ref="DX102:EJ102"/>
    <mergeCell ref="EK102:EW102"/>
    <mergeCell ref="A101:BW101"/>
    <mergeCell ref="BX101:CE101"/>
    <mergeCell ref="CF101:CR101"/>
    <mergeCell ref="CS101:DE101"/>
    <mergeCell ref="DK101:DW101"/>
    <mergeCell ref="DX101:EJ101"/>
    <mergeCell ref="EK99:EW99"/>
    <mergeCell ref="A100:BW100"/>
    <mergeCell ref="BX100:CE100"/>
    <mergeCell ref="CF100:CR100"/>
    <mergeCell ref="CS100:DE100"/>
    <mergeCell ref="DK100:DW100"/>
    <mergeCell ref="DX100:EJ100"/>
    <mergeCell ref="EK100:EW100"/>
    <mergeCell ref="A99:BW99"/>
    <mergeCell ref="BX99:CE99"/>
    <mergeCell ref="CF99:CR99"/>
    <mergeCell ref="CS99:DE99"/>
    <mergeCell ref="DK99:DW99"/>
    <mergeCell ref="DX99:EJ99"/>
    <mergeCell ref="EK97:EW97"/>
    <mergeCell ref="A98:BW98"/>
    <mergeCell ref="BX98:CE98"/>
    <mergeCell ref="CF98:CR98"/>
    <mergeCell ref="CS98:DE98"/>
    <mergeCell ref="DK98:DW98"/>
    <mergeCell ref="DX98:EJ98"/>
    <mergeCell ref="EK98:EW98"/>
    <mergeCell ref="A97:BW97"/>
    <mergeCell ref="BX97:CE97"/>
    <mergeCell ref="CF97:CR97"/>
    <mergeCell ref="CS97:DE97"/>
    <mergeCell ref="DK97:DW97"/>
    <mergeCell ref="DX97:EJ97"/>
    <mergeCell ref="EK95:EW95"/>
    <mergeCell ref="A96:BW96"/>
    <mergeCell ref="BX96:CE96"/>
    <mergeCell ref="CF96:CR96"/>
    <mergeCell ref="CS96:DE96"/>
    <mergeCell ref="DK96:DW96"/>
    <mergeCell ref="DX96:EJ96"/>
    <mergeCell ref="EK96:EW96"/>
    <mergeCell ref="A95:BW95"/>
    <mergeCell ref="BX95:CE95"/>
    <mergeCell ref="CF95:CR95"/>
    <mergeCell ref="CS95:DE95"/>
    <mergeCell ref="DK95:DW95"/>
    <mergeCell ref="DX95:EJ95"/>
    <mergeCell ref="EK93:EW93"/>
    <mergeCell ref="A94:BW94"/>
    <mergeCell ref="BX94:CE94"/>
    <mergeCell ref="CF94:CR94"/>
    <mergeCell ref="CS94:DE94"/>
    <mergeCell ref="DK94:DW94"/>
    <mergeCell ref="DX94:EJ94"/>
    <mergeCell ref="EK94:EW94"/>
    <mergeCell ref="A93:BW93"/>
    <mergeCell ref="BX93:CE93"/>
    <mergeCell ref="CF93:CR93"/>
    <mergeCell ref="CS93:DE93"/>
    <mergeCell ref="DK93:DW93"/>
    <mergeCell ref="DX93:EJ93"/>
    <mergeCell ref="EK91:EW91"/>
    <mergeCell ref="A92:BW92"/>
    <mergeCell ref="BX92:CE92"/>
    <mergeCell ref="CF92:CR92"/>
    <mergeCell ref="CS92:DE92"/>
    <mergeCell ref="DK92:DW92"/>
    <mergeCell ref="DX92:EJ92"/>
    <mergeCell ref="EK92:EW92"/>
    <mergeCell ref="A91:BW91"/>
    <mergeCell ref="BX91:CE91"/>
    <mergeCell ref="CF91:CR91"/>
    <mergeCell ref="CS91:DE91"/>
    <mergeCell ref="DK91:DW91"/>
    <mergeCell ref="DX91:EJ91"/>
    <mergeCell ref="EK89:EW89"/>
    <mergeCell ref="A90:BW90"/>
    <mergeCell ref="BX90:CE90"/>
    <mergeCell ref="CF90:CR90"/>
    <mergeCell ref="CS90:DE90"/>
    <mergeCell ref="DK90:DW90"/>
    <mergeCell ref="DX90:EJ90"/>
    <mergeCell ref="EK90:EW90"/>
    <mergeCell ref="A89:BW89"/>
    <mergeCell ref="BX89:CE89"/>
    <mergeCell ref="CF89:CR89"/>
    <mergeCell ref="CS89:DE89"/>
    <mergeCell ref="DK89:DW89"/>
    <mergeCell ref="DX89:EJ89"/>
    <mergeCell ref="EK87:EW87"/>
    <mergeCell ref="A88:BW88"/>
    <mergeCell ref="BX88:CE88"/>
    <mergeCell ref="CF88:CR88"/>
    <mergeCell ref="CS88:DE88"/>
    <mergeCell ref="DK88:DW88"/>
    <mergeCell ref="DX88:EJ88"/>
    <mergeCell ref="EK88:EW88"/>
    <mergeCell ref="A87:BW87"/>
    <mergeCell ref="BX87:CE87"/>
    <mergeCell ref="CF87:CR87"/>
    <mergeCell ref="CS87:DE87"/>
    <mergeCell ref="DK87:DW87"/>
    <mergeCell ref="DX87:EJ87"/>
    <mergeCell ref="EK85:EW85"/>
    <mergeCell ref="A86:BW86"/>
    <mergeCell ref="BX86:CE86"/>
    <mergeCell ref="CF86:CR86"/>
    <mergeCell ref="CS86:DE86"/>
    <mergeCell ref="DK86:DW86"/>
    <mergeCell ref="DX86:EJ86"/>
    <mergeCell ref="EK86:EW86"/>
    <mergeCell ref="A85:BW85"/>
    <mergeCell ref="BX85:CE85"/>
    <mergeCell ref="CF85:CR85"/>
    <mergeCell ref="CS85:DE85"/>
    <mergeCell ref="DK85:DW85"/>
    <mergeCell ref="DX85:EJ85"/>
    <mergeCell ref="EK83:EW83"/>
    <mergeCell ref="A84:BW84"/>
    <mergeCell ref="BX84:CE84"/>
    <mergeCell ref="CF84:CR84"/>
    <mergeCell ref="CS84:DE84"/>
    <mergeCell ref="DK84:DW84"/>
    <mergeCell ref="DX84:EJ84"/>
    <mergeCell ref="EK84:EW84"/>
    <mergeCell ref="A83:BW83"/>
    <mergeCell ref="BX83:CE83"/>
    <mergeCell ref="CF83:CR83"/>
    <mergeCell ref="CS83:DE83"/>
    <mergeCell ref="DK83:DW83"/>
    <mergeCell ref="DX83:EJ83"/>
    <mergeCell ref="EK81:EW81"/>
    <mergeCell ref="A82:BW82"/>
    <mergeCell ref="BX82:CE82"/>
    <mergeCell ref="CF82:CR82"/>
    <mergeCell ref="CS82:DE82"/>
    <mergeCell ref="DK82:DW82"/>
    <mergeCell ref="DX82:EJ82"/>
    <mergeCell ref="EK82:EW82"/>
    <mergeCell ref="A81:BW81"/>
    <mergeCell ref="BX81:CE81"/>
    <mergeCell ref="CF81:CR81"/>
    <mergeCell ref="CS81:DE81"/>
    <mergeCell ref="DK81:DW81"/>
    <mergeCell ref="DX81:EJ81"/>
    <mergeCell ref="EK79:EW79"/>
    <mergeCell ref="A80:BW80"/>
    <mergeCell ref="BX80:CE80"/>
    <mergeCell ref="CF80:CR80"/>
    <mergeCell ref="CS80:DE80"/>
    <mergeCell ref="DK80:DW80"/>
    <mergeCell ref="DX80:EJ80"/>
    <mergeCell ref="EK80:EW80"/>
    <mergeCell ref="A79:BW79"/>
    <mergeCell ref="BX79:CE79"/>
    <mergeCell ref="CF79:CR79"/>
    <mergeCell ref="CS79:DE79"/>
    <mergeCell ref="DK79:DW79"/>
    <mergeCell ref="DX79:EJ79"/>
    <mergeCell ref="EK77:EW77"/>
    <mergeCell ref="A78:BW78"/>
    <mergeCell ref="BX78:CE78"/>
    <mergeCell ref="CF78:CR78"/>
    <mergeCell ref="CS78:DE78"/>
    <mergeCell ref="DK78:DW78"/>
    <mergeCell ref="DX78:EJ78"/>
    <mergeCell ref="EK78:EW78"/>
    <mergeCell ref="A77:BW77"/>
    <mergeCell ref="BX77:CE77"/>
    <mergeCell ref="CF77:CR77"/>
    <mergeCell ref="CS77:DE77"/>
    <mergeCell ref="DK77:DW77"/>
    <mergeCell ref="DX77:EJ77"/>
    <mergeCell ref="EK75:EW75"/>
    <mergeCell ref="A76:BW76"/>
    <mergeCell ref="BX76:CE76"/>
    <mergeCell ref="CF76:CR76"/>
    <mergeCell ref="CS76:DE76"/>
    <mergeCell ref="DK76:DW76"/>
    <mergeCell ref="DX76:EJ76"/>
    <mergeCell ref="EK76:EW76"/>
    <mergeCell ref="A75:BW75"/>
    <mergeCell ref="BX75:CE75"/>
    <mergeCell ref="CF75:CR75"/>
    <mergeCell ref="CS75:DE75"/>
    <mergeCell ref="DK75:DW75"/>
    <mergeCell ref="DX75:EJ75"/>
    <mergeCell ref="EK73:EW73"/>
    <mergeCell ref="A74:BW74"/>
    <mergeCell ref="BX74:CE74"/>
    <mergeCell ref="CF74:CR74"/>
    <mergeCell ref="CS74:DE74"/>
    <mergeCell ref="DK74:DW74"/>
    <mergeCell ref="DX74:EJ74"/>
    <mergeCell ref="EK74:EW74"/>
    <mergeCell ref="A73:BW73"/>
    <mergeCell ref="BX73:CE73"/>
    <mergeCell ref="CF73:CR73"/>
    <mergeCell ref="CS73:DE73"/>
    <mergeCell ref="DK73:DW73"/>
    <mergeCell ref="DX73:EJ73"/>
    <mergeCell ref="EK71:EW71"/>
    <mergeCell ref="A72:BW72"/>
    <mergeCell ref="BX72:CE72"/>
    <mergeCell ref="CF72:CR72"/>
    <mergeCell ref="CS72:DE72"/>
    <mergeCell ref="DK72:DW72"/>
    <mergeCell ref="DX72:EJ72"/>
    <mergeCell ref="EK72:EW72"/>
    <mergeCell ref="A71:BW71"/>
    <mergeCell ref="BX71:CE71"/>
    <mergeCell ref="CF71:CR71"/>
    <mergeCell ref="CS71:DE71"/>
    <mergeCell ref="DK71:DW71"/>
    <mergeCell ref="DX71:EJ71"/>
    <mergeCell ref="EK69:EW69"/>
    <mergeCell ref="A70:BW70"/>
    <mergeCell ref="BX70:CE70"/>
    <mergeCell ref="CF70:CR70"/>
    <mergeCell ref="CS70:DE70"/>
    <mergeCell ref="DK70:DW70"/>
    <mergeCell ref="DX70:EJ70"/>
    <mergeCell ref="EK70:EW70"/>
    <mergeCell ref="A69:BW69"/>
    <mergeCell ref="BX69:CE69"/>
    <mergeCell ref="CF69:CR69"/>
    <mergeCell ref="CS69:DE69"/>
    <mergeCell ref="DK69:DW69"/>
    <mergeCell ref="DX69:EJ69"/>
    <mergeCell ref="EK67:EW67"/>
    <mergeCell ref="A68:BW68"/>
    <mergeCell ref="BX68:CE68"/>
    <mergeCell ref="CF68:CR68"/>
    <mergeCell ref="CS68:DE68"/>
    <mergeCell ref="DK68:DW68"/>
    <mergeCell ref="DX68:EJ68"/>
    <mergeCell ref="EK68:EW68"/>
    <mergeCell ref="A67:BW67"/>
    <mergeCell ref="BX67:CE67"/>
    <mergeCell ref="CF67:CR67"/>
    <mergeCell ref="CS67:DE67"/>
    <mergeCell ref="DK67:DW67"/>
    <mergeCell ref="DX67:EJ67"/>
    <mergeCell ref="EK65:EW65"/>
    <mergeCell ref="A66:BW66"/>
    <mergeCell ref="BX66:CE66"/>
    <mergeCell ref="CF66:CR66"/>
    <mergeCell ref="CS66:DE66"/>
    <mergeCell ref="DK66:DW66"/>
    <mergeCell ref="DX66:EJ66"/>
    <mergeCell ref="EK66:EW66"/>
    <mergeCell ref="A65:BW65"/>
    <mergeCell ref="BX65:CE65"/>
    <mergeCell ref="CF65:CR65"/>
    <mergeCell ref="CS65:DE65"/>
    <mergeCell ref="DK65:DW65"/>
    <mergeCell ref="DX65:EJ65"/>
    <mergeCell ref="EK63:EW63"/>
    <mergeCell ref="A64:BW64"/>
    <mergeCell ref="BX64:CE64"/>
    <mergeCell ref="CF64:CR64"/>
    <mergeCell ref="CS64:DE64"/>
    <mergeCell ref="DK64:DW64"/>
    <mergeCell ref="DX64:EJ64"/>
    <mergeCell ref="EK64:EW64"/>
    <mergeCell ref="A63:BW63"/>
    <mergeCell ref="BX63:CE63"/>
    <mergeCell ref="CF63:CR63"/>
    <mergeCell ref="CS63:DE63"/>
    <mergeCell ref="DK63:DW63"/>
    <mergeCell ref="DX63:EJ63"/>
    <mergeCell ref="EK61:EW61"/>
    <mergeCell ref="A62:BW62"/>
    <mergeCell ref="BX62:CE62"/>
    <mergeCell ref="CF62:CR62"/>
    <mergeCell ref="CS62:DE62"/>
    <mergeCell ref="DK62:DW62"/>
    <mergeCell ref="DX62:EJ62"/>
    <mergeCell ref="EK62:EW62"/>
    <mergeCell ref="A61:BW61"/>
    <mergeCell ref="BX61:CE61"/>
    <mergeCell ref="CF61:CR61"/>
    <mergeCell ref="CS61:DE61"/>
    <mergeCell ref="DK61:DW61"/>
    <mergeCell ref="DX61:EJ61"/>
    <mergeCell ref="EK59:EW59"/>
    <mergeCell ref="A60:BW60"/>
    <mergeCell ref="BX60:CE60"/>
    <mergeCell ref="CF60:CR60"/>
    <mergeCell ref="CS60:DE60"/>
    <mergeCell ref="DK60:DW60"/>
    <mergeCell ref="DX60:EJ60"/>
    <mergeCell ref="EK60:EW60"/>
    <mergeCell ref="A59:BW59"/>
    <mergeCell ref="BX59:CE59"/>
    <mergeCell ref="CF59:CR59"/>
    <mergeCell ref="CS59:DE59"/>
    <mergeCell ref="DK59:DW59"/>
    <mergeCell ref="DX59:EJ59"/>
    <mergeCell ref="EK57:EW57"/>
    <mergeCell ref="A58:BW58"/>
    <mergeCell ref="BX58:CE58"/>
    <mergeCell ref="CF58:CR58"/>
    <mergeCell ref="CS58:DE58"/>
    <mergeCell ref="DK58:DW58"/>
    <mergeCell ref="DX58:EJ58"/>
    <mergeCell ref="EK58:EW58"/>
    <mergeCell ref="A57:BW57"/>
    <mergeCell ref="BX57:CE57"/>
    <mergeCell ref="CF57:CR57"/>
    <mergeCell ref="CS57:DE57"/>
    <mergeCell ref="DK57:DW57"/>
    <mergeCell ref="DX57:EJ57"/>
    <mergeCell ref="DH55:DH56"/>
    <mergeCell ref="DI55:DI56"/>
    <mergeCell ref="DJ55:DJ56"/>
    <mergeCell ref="DK55:DW56"/>
    <mergeCell ref="DX55:EJ56"/>
    <mergeCell ref="EK55:EW56"/>
    <mergeCell ref="A55:BW55"/>
    <mergeCell ref="BX55:CE56"/>
    <mergeCell ref="CF55:CR56"/>
    <mergeCell ref="CS55:DE56"/>
    <mergeCell ref="DF55:DF56"/>
    <mergeCell ref="DG55:DG56"/>
    <mergeCell ref="A56:BW56"/>
    <mergeCell ref="EK53:EW53"/>
    <mergeCell ref="A54:BW54"/>
    <mergeCell ref="BX54:CE54"/>
    <mergeCell ref="CF54:CR54"/>
    <mergeCell ref="CS54:DE54"/>
    <mergeCell ref="DK54:DW54"/>
    <mergeCell ref="DX54:EJ54"/>
    <mergeCell ref="EK54:EW54"/>
    <mergeCell ref="DK51:DW52"/>
    <mergeCell ref="DX51:EJ52"/>
    <mergeCell ref="EK51:EW52"/>
    <mergeCell ref="A52:BW52"/>
    <mergeCell ref="A53:BW53"/>
    <mergeCell ref="BX53:CE53"/>
    <mergeCell ref="CF53:CR53"/>
    <mergeCell ref="CS53:DE53"/>
    <mergeCell ref="DK53:DW53"/>
    <mergeCell ref="DX53:EJ53"/>
    <mergeCell ref="EK50:EW50"/>
    <mergeCell ref="A51:BW51"/>
    <mergeCell ref="BX51:CE52"/>
    <mergeCell ref="CF51:CR52"/>
    <mergeCell ref="CS51:DE52"/>
    <mergeCell ref="DF51:DF52"/>
    <mergeCell ref="DG51:DG52"/>
    <mergeCell ref="DH51:DH52"/>
    <mergeCell ref="DI51:DI52"/>
    <mergeCell ref="DJ51:DJ52"/>
    <mergeCell ref="A50:BW50"/>
    <mergeCell ref="BX50:CE50"/>
    <mergeCell ref="CF50:CR50"/>
    <mergeCell ref="CS50:DE50"/>
    <mergeCell ref="DK50:DW50"/>
    <mergeCell ref="DX50:EJ50"/>
    <mergeCell ref="DK47:DW48"/>
    <mergeCell ref="DX47:EJ48"/>
    <mergeCell ref="EK47:EW48"/>
    <mergeCell ref="A49:BW49"/>
    <mergeCell ref="BX49:CE49"/>
    <mergeCell ref="CF49:CR49"/>
    <mergeCell ref="CS49:DE49"/>
    <mergeCell ref="DK49:DW49"/>
    <mergeCell ref="DX49:EJ49"/>
    <mergeCell ref="EK49:EW49"/>
    <mergeCell ref="EK46:EW46"/>
    <mergeCell ref="A47:BW48"/>
    <mergeCell ref="BX47:CE48"/>
    <mergeCell ref="CF47:CR48"/>
    <mergeCell ref="CS47:DE48"/>
    <mergeCell ref="DF47:DF48"/>
    <mergeCell ref="DG47:DG48"/>
    <mergeCell ref="DH47:DH48"/>
    <mergeCell ref="DI47:DI48"/>
    <mergeCell ref="DJ47:DJ48"/>
    <mergeCell ref="DK44:DW45"/>
    <mergeCell ref="DX44:EJ45"/>
    <mergeCell ref="EK44:EW45"/>
    <mergeCell ref="A45:BW45"/>
    <mergeCell ref="A46:BW46"/>
    <mergeCell ref="BX46:CE46"/>
    <mergeCell ref="CF46:CR46"/>
    <mergeCell ref="CS46:DE46"/>
    <mergeCell ref="DK46:DW46"/>
    <mergeCell ref="DX46:EJ46"/>
    <mergeCell ref="EK43:EW43"/>
    <mergeCell ref="A44:BW44"/>
    <mergeCell ref="BX44:CE45"/>
    <mergeCell ref="CF44:CR45"/>
    <mergeCell ref="CS44:DE45"/>
    <mergeCell ref="DF44:DF45"/>
    <mergeCell ref="DG44:DG45"/>
    <mergeCell ref="DH44:DH45"/>
    <mergeCell ref="DI44:DI45"/>
    <mergeCell ref="DJ44:DJ45"/>
    <mergeCell ref="A43:BW43"/>
    <mergeCell ref="BX43:CE43"/>
    <mergeCell ref="CF43:CR43"/>
    <mergeCell ref="CS43:DE43"/>
    <mergeCell ref="DK43:DW43"/>
    <mergeCell ref="DX43:EJ43"/>
    <mergeCell ref="EK41:EW41"/>
    <mergeCell ref="A42:BW42"/>
    <mergeCell ref="BX42:CE42"/>
    <mergeCell ref="CF42:CR42"/>
    <mergeCell ref="CS42:DE42"/>
    <mergeCell ref="DK42:DW42"/>
    <mergeCell ref="DX42:EJ42"/>
    <mergeCell ref="EK42:EW42"/>
    <mergeCell ref="A41:BW41"/>
    <mergeCell ref="BX41:CE41"/>
    <mergeCell ref="CF41:CR41"/>
    <mergeCell ref="CS41:DE41"/>
    <mergeCell ref="DK41:DW41"/>
    <mergeCell ref="DX41:EJ41"/>
    <mergeCell ref="EK39:EW39"/>
    <mergeCell ref="A40:BW40"/>
    <mergeCell ref="BX40:CE40"/>
    <mergeCell ref="CF40:CR40"/>
    <mergeCell ref="CS40:DE40"/>
    <mergeCell ref="DK40:DW40"/>
    <mergeCell ref="DX40:EJ40"/>
    <mergeCell ref="EK40:EW40"/>
    <mergeCell ref="A39:BW39"/>
    <mergeCell ref="BX39:CE39"/>
    <mergeCell ref="CF39:CR39"/>
    <mergeCell ref="CS39:DE39"/>
    <mergeCell ref="DK39:DW39"/>
    <mergeCell ref="DX39:EJ39"/>
    <mergeCell ref="EK37:EW37"/>
    <mergeCell ref="A38:BW38"/>
    <mergeCell ref="BX38:CE38"/>
    <mergeCell ref="CF38:CR38"/>
    <mergeCell ref="CS38:DE38"/>
    <mergeCell ref="DK38:DW38"/>
    <mergeCell ref="DX38:EJ38"/>
    <mergeCell ref="EK38:EW38"/>
    <mergeCell ref="A37:BW37"/>
    <mergeCell ref="BX37:CE37"/>
    <mergeCell ref="CF37:CR37"/>
    <mergeCell ref="CS37:DE37"/>
    <mergeCell ref="DK37:DW37"/>
    <mergeCell ref="DX37:EJ37"/>
    <mergeCell ref="EK35:EW35"/>
    <mergeCell ref="A36:BW36"/>
    <mergeCell ref="BX36:CE36"/>
    <mergeCell ref="CF36:CR36"/>
    <mergeCell ref="CS36:DE36"/>
    <mergeCell ref="DK36:DW36"/>
    <mergeCell ref="DX36:EJ36"/>
    <mergeCell ref="EK36:EW36"/>
    <mergeCell ref="A35:BW35"/>
    <mergeCell ref="BX35:CE35"/>
    <mergeCell ref="CF35:CR35"/>
    <mergeCell ref="CS35:DE35"/>
    <mergeCell ref="DK35:DW35"/>
    <mergeCell ref="DX35:EJ35"/>
    <mergeCell ref="EK33:EW33"/>
    <mergeCell ref="A34:BW34"/>
    <mergeCell ref="BX34:CE34"/>
    <mergeCell ref="CF34:CR34"/>
    <mergeCell ref="CS34:DE34"/>
    <mergeCell ref="DK34:DW34"/>
    <mergeCell ref="DX34:EJ34"/>
    <mergeCell ref="EK34:EW34"/>
    <mergeCell ref="A33:BW33"/>
    <mergeCell ref="BX33:CE33"/>
    <mergeCell ref="CF33:CR33"/>
    <mergeCell ref="CS33:DE33"/>
    <mergeCell ref="DK33:DW33"/>
    <mergeCell ref="DX33:EJ33"/>
    <mergeCell ref="EK31:EW31"/>
    <mergeCell ref="A32:BW32"/>
    <mergeCell ref="BX32:CE32"/>
    <mergeCell ref="CF32:CR32"/>
    <mergeCell ref="CS32:DE32"/>
    <mergeCell ref="DK32:DW32"/>
    <mergeCell ref="DX32:EJ32"/>
    <mergeCell ref="EK32:EW32"/>
    <mergeCell ref="DK29:DW30"/>
    <mergeCell ref="DX29:EJ30"/>
    <mergeCell ref="EK29:EW30"/>
    <mergeCell ref="A30:BW30"/>
    <mergeCell ref="A31:BW31"/>
    <mergeCell ref="BX31:CE31"/>
    <mergeCell ref="CF31:CR31"/>
    <mergeCell ref="CS31:DE31"/>
    <mergeCell ref="DK31:DW31"/>
    <mergeCell ref="DX31:EJ31"/>
    <mergeCell ref="EK28:EW28"/>
    <mergeCell ref="A29:BW29"/>
    <mergeCell ref="BX29:CE30"/>
    <mergeCell ref="CF29:CR30"/>
    <mergeCell ref="CS29:DE30"/>
    <mergeCell ref="DF29:DF30"/>
    <mergeCell ref="DG29:DG30"/>
    <mergeCell ref="DH29:DH30"/>
    <mergeCell ref="DI29:DI30"/>
    <mergeCell ref="DJ29:DJ30"/>
    <mergeCell ref="A28:BW28"/>
    <mergeCell ref="BX28:CE28"/>
    <mergeCell ref="CF28:CR28"/>
    <mergeCell ref="CS28:DE28"/>
    <mergeCell ref="DK28:DW28"/>
    <mergeCell ref="DX28:EJ28"/>
    <mergeCell ref="EK26:EW26"/>
    <mergeCell ref="A27:BW27"/>
    <mergeCell ref="BX27:CE27"/>
    <mergeCell ref="CF27:CR27"/>
    <mergeCell ref="CS27:DE27"/>
    <mergeCell ref="DK27:DW27"/>
    <mergeCell ref="DX27:EJ27"/>
    <mergeCell ref="EK27:EW27"/>
    <mergeCell ref="A26:BW26"/>
    <mergeCell ref="BX26:CE26"/>
    <mergeCell ref="CF26:CR26"/>
    <mergeCell ref="CS26:DE26"/>
    <mergeCell ref="DK26:DW26"/>
    <mergeCell ref="DX26:EJ26"/>
    <mergeCell ref="EK24:EW24"/>
    <mergeCell ref="A25:BW25"/>
    <mergeCell ref="BX25:CE25"/>
    <mergeCell ref="CF25:CR25"/>
    <mergeCell ref="CS25:DE25"/>
    <mergeCell ref="DK25:DW25"/>
    <mergeCell ref="DX25:EJ25"/>
    <mergeCell ref="EK25:EW25"/>
    <mergeCell ref="A24:BW24"/>
    <mergeCell ref="BX24:CE24"/>
    <mergeCell ref="CF24:CR24"/>
    <mergeCell ref="CS24:DE24"/>
    <mergeCell ref="DK24:DW24"/>
    <mergeCell ref="DX24:EJ24"/>
    <mergeCell ref="DG21:EW21"/>
    <mergeCell ref="DG22:DJ22"/>
    <mergeCell ref="DK22:DW22"/>
    <mergeCell ref="DX22:EJ22"/>
    <mergeCell ref="EK22:EW23"/>
    <mergeCell ref="DK23:DW23"/>
    <mergeCell ref="DX23:EJ23"/>
    <mergeCell ref="EK15:EW15"/>
    <mergeCell ref="K16:DJ16"/>
    <mergeCell ref="EK16:EW16"/>
    <mergeCell ref="EK17:EW17"/>
    <mergeCell ref="A19:EW19"/>
    <mergeCell ref="A21:BW23"/>
    <mergeCell ref="BX21:CE23"/>
    <mergeCell ref="CF21:CR23"/>
    <mergeCell ref="CS21:DE23"/>
    <mergeCell ref="DF21:DF23"/>
    <mergeCell ref="EK11:EW11"/>
    <mergeCell ref="A12:AA12"/>
    <mergeCell ref="EK12:EW12"/>
    <mergeCell ref="AB13:DJ13"/>
    <mergeCell ref="EK13:EW13"/>
    <mergeCell ref="EK14:EW14"/>
    <mergeCell ref="ER6:ET6"/>
    <mergeCell ref="AW8:CY8"/>
    <mergeCell ref="AY9:CX9"/>
    <mergeCell ref="EK9:EW10"/>
    <mergeCell ref="BG11:BJ11"/>
    <mergeCell ref="BK11:BM11"/>
    <mergeCell ref="BN11:BO11"/>
    <mergeCell ref="BQ11:CE11"/>
    <mergeCell ref="CF11:CK11"/>
    <mergeCell ref="CL11:CO11"/>
    <mergeCell ref="DO6:DP6"/>
    <mergeCell ref="DQ6:DS6"/>
    <mergeCell ref="DT6:DU6"/>
    <mergeCell ref="DW6:EK6"/>
    <mergeCell ref="EL6:EN6"/>
    <mergeCell ref="EO6:EQ6"/>
    <mergeCell ref="DO1:EW1"/>
    <mergeCell ref="DO2:EW2"/>
    <mergeCell ref="DO3:EW3"/>
    <mergeCell ref="DO4:EA4"/>
    <mergeCell ref="ED4:EW4"/>
    <mergeCell ref="DO5:EA5"/>
    <mergeCell ref="ED5:EW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KDKiS_ECO</cp:lastModifiedBy>
  <cp:lastPrinted>2021-02-03T06:27:25Z</cp:lastPrinted>
  <dcterms:created xsi:type="dcterms:W3CDTF">2011-01-11T10:25:48Z</dcterms:created>
  <dcterms:modified xsi:type="dcterms:W3CDTF">2021-02-03T06:27:27Z</dcterms:modified>
  <cp:category/>
  <cp:version/>
  <cp:contentType/>
  <cp:contentStatus/>
</cp:coreProperties>
</file>